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16" i="4" l="1"/>
  <c r="E16" i="4"/>
  <c r="D103" i="4"/>
  <c r="B95" i="4"/>
  <c r="D92" i="4"/>
  <c r="E92" i="4" s="1"/>
  <c r="B84" i="4"/>
  <c r="E103" i="4"/>
  <c r="F102" i="4"/>
  <c r="E102" i="4"/>
  <c r="F101" i="4"/>
  <c r="E101" i="4"/>
  <c r="F100" i="4"/>
  <c r="E100" i="4"/>
  <c r="F99" i="4"/>
  <c r="E99" i="4"/>
  <c r="F98" i="4"/>
  <c r="E98" i="4"/>
  <c r="D98" i="4"/>
  <c r="F91" i="4"/>
  <c r="E91" i="4"/>
  <c r="F90" i="4"/>
  <c r="E90" i="4"/>
  <c r="F89" i="4"/>
  <c r="E89" i="4"/>
  <c r="F88" i="4"/>
  <c r="E88" i="4"/>
  <c r="F87" i="4"/>
  <c r="E87" i="4"/>
  <c r="D87" i="4"/>
  <c r="D86" i="4" s="1"/>
  <c r="E106" i="4"/>
  <c r="F106" i="4"/>
  <c r="E107" i="4"/>
  <c r="F107" i="4"/>
  <c r="D81" i="4"/>
  <c r="B73" i="4"/>
  <c r="E81" i="4"/>
  <c r="F80" i="4"/>
  <c r="E80" i="4"/>
  <c r="F79" i="4"/>
  <c r="E79" i="4"/>
  <c r="F78" i="4"/>
  <c r="E78" i="4"/>
  <c r="F77" i="4"/>
  <c r="E77" i="4"/>
  <c r="F76" i="4"/>
  <c r="D76" i="4"/>
  <c r="D70" i="4"/>
  <c r="B62" i="4"/>
  <c r="E70" i="4"/>
  <c r="F69" i="4"/>
  <c r="E69" i="4"/>
  <c r="F68" i="4"/>
  <c r="E68" i="4"/>
  <c r="F67" i="4"/>
  <c r="E67" i="4"/>
  <c r="F66" i="4"/>
  <c r="F65" i="4" s="1"/>
  <c r="E66" i="4"/>
  <c r="D65" i="4"/>
  <c r="D59" i="4"/>
  <c r="B51" i="4"/>
  <c r="E59" i="4"/>
  <c r="F58" i="4"/>
  <c r="E58" i="4"/>
  <c r="F57" i="4"/>
  <c r="E57" i="4"/>
  <c r="F56" i="4"/>
  <c r="E56" i="4"/>
  <c r="F55" i="4"/>
  <c r="E55" i="4"/>
  <c r="F54" i="4"/>
  <c r="E54" i="4"/>
  <c r="D54" i="4"/>
  <c r="D48" i="4"/>
  <c r="B40" i="4"/>
  <c r="D37" i="4"/>
  <c r="E37" i="4" s="1"/>
  <c r="B29" i="4"/>
  <c r="D26" i="4"/>
  <c r="E26" i="4" s="1"/>
  <c r="B18" i="4"/>
  <c r="D17" i="4"/>
  <c r="F17" i="4" s="1"/>
  <c r="D15" i="4"/>
  <c r="B7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E76" i="4" l="1"/>
  <c r="E65" i="4"/>
  <c r="F21" i="4"/>
  <c r="D53" i="4"/>
  <c r="E53" i="4" s="1"/>
  <c r="D75" i="4"/>
  <c r="F75" i="4" s="1"/>
  <c r="E21" i="4"/>
  <c r="E32" i="4"/>
  <c r="F32" i="4"/>
  <c r="E43" i="4"/>
  <c r="F43" i="4"/>
  <c r="D64" i="4"/>
  <c r="D42" i="4"/>
  <c r="E42" i="4" s="1"/>
  <c r="D97" i="4"/>
  <c r="F103" i="4"/>
  <c r="E86" i="4"/>
  <c r="F86" i="4"/>
  <c r="F92" i="4"/>
  <c r="F81" i="4"/>
  <c r="F70" i="4"/>
  <c r="F59" i="4"/>
  <c r="F37" i="4"/>
  <c r="D31" i="4"/>
  <c r="F48" i="4"/>
  <c r="D20" i="4"/>
  <c r="E20" i="4" s="1"/>
  <c r="D9" i="4"/>
  <c r="E17" i="4"/>
  <c r="F26" i="4"/>
  <c r="E48" i="4"/>
  <c r="F12" i="4"/>
  <c r="F13" i="4"/>
  <c r="F14" i="4"/>
  <c r="F15" i="4"/>
  <c r="F11" i="4"/>
  <c r="E12" i="4"/>
  <c r="E13" i="4"/>
  <c r="E14" i="4"/>
  <c r="E15" i="4"/>
  <c r="E11" i="4"/>
  <c r="D6" i="4" l="1"/>
  <c r="E64" i="4"/>
  <c r="E31" i="4"/>
  <c r="E97" i="4"/>
  <c r="F53" i="4"/>
  <c r="F64" i="4"/>
  <c r="E9" i="4"/>
  <c r="E75" i="4"/>
  <c r="E10" i="4"/>
  <c r="F42" i="4"/>
  <c r="F97" i="4"/>
  <c r="F10" i="4"/>
  <c r="F31" i="4"/>
  <c r="F9" i="4"/>
  <c r="F20" i="4"/>
  <c r="F6" i="4" l="1"/>
  <c r="E6" i="4"/>
  <c r="D108" i="4"/>
  <c r="D112" i="4" s="1"/>
  <c r="F108" i="4" l="1"/>
  <c r="E108" i="4"/>
</calcChain>
</file>

<file path=xl/sharedStrings.xml><?xml version="1.0" encoding="utf-8"?>
<sst xmlns="http://schemas.openxmlformats.org/spreadsheetml/2006/main" count="1288" uniqueCount="278">
  <si>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</si>
  <si>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</si>
  <si>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</si>
  <si>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</si>
  <si>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</si>
  <si>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</si>
  <si>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</si>
  <si>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</si>
  <si>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</si>
  <si>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</si>
  <si>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</si>
  <si>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</si>
  <si>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</si>
  <si>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</si>
  <si>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</si>
  <si>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</si>
  <si>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</si>
  <si>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</si>
  <si>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</si>
  <si>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</si>
  <si>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</si>
  <si>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</si>
  <si>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</si>
  <si>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</si>
  <si>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</si>
  <si>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</si>
  <si>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</si>
  <si>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</si>
  <si>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</si>
  <si>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</si>
  <si>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</si>
  <si>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</si>
  <si>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</si>
  <si>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</si>
  <si>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</si>
  <si>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</si>
  <si>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</si>
  <si>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</si>
  <si>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</si>
  <si>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</si>
  <si>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</si>
  <si>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</si>
  <si>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</si>
  <si>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</si>
  <si>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</si>
  <si>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</si>
  <si>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</si>
  <si>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</si>
  <si>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</si>
  <si>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</si>
  <si>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</si>
  <si>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</si>
  <si>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</si>
  <si>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</si>
  <si>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</si>
  <si>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</si>
  <si>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</si>
  <si>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</si>
  <si>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</si>
  <si>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</si>
  <si>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</si>
  <si>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</si>
  <si>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</si>
  <si>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</si>
  <si>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</si>
  <si>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</si>
  <si>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</si>
  <si>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</si>
  <si>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</si>
  <si>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280000000120003330522047001101100001002100101</t>
  </si>
  <si>
    <t>280000000120003330522047001201100001001100101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</si>
  <si>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</si>
  <si>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</si>
  <si>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</si>
  <si>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</si>
  <si>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</si>
  <si>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</si>
  <si>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</si>
  <si>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</si>
  <si>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</si>
  <si>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</si>
  <si>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</si>
  <si>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</si>
  <si>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</si>
  <si>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</si>
  <si>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</si>
  <si>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</si>
  <si>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</si>
  <si>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</si>
  <si>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</si>
  <si>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</si>
  <si>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</si>
  <si>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</si>
  <si>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</si>
  <si>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</si>
  <si>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</si>
  <si>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</si>
  <si>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</si>
  <si>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</si>
  <si>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</si>
  <si>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</si>
  <si>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</si>
  <si>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</si>
  <si>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</si>
  <si>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</si>
  <si>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</si>
  <si>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</si>
  <si>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</si>
  <si>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</si>
  <si>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</si>
  <si>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</si>
  <si>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</si>
  <si>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</si>
  <si>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</si>
  <si>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</si>
  <si>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</si>
  <si>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</si>
  <si>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</si>
  <si>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</si>
  <si>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</si>
  <si>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</si>
  <si>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</si>
  <si>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</si>
  <si>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</si>
  <si>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</si>
  <si>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</si>
  <si>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</si>
  <si>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</si>
  <si>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</si>
  <si>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</si>
  <si>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</si>
  <si>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</si>
  <si>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</si>
  <si>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</si>
  <si>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</si>
  <si>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</si>
  <si>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</si>
  <si>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</si>
  <si>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</si>
  <si>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</si>
  <si>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</si>
  <si>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</si>
  <si>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</si>
  <si>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</si>
  <si>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</si>
  <si>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</si>
  <si>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</si>
  <si>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</si>
  <si>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</si>
  <si>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</si>
  <si>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</si>
  <si>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</si>
  <si>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</si>
  <si>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</si>
  <si>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</si>
  <si>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</si>
  <si>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</si>
  <si>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</si>
  <si>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</si>
  <si>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</si>
  <si>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</si>
  <si>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</si>
  <si>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</si>
  <si>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</si>
  <si>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</si>
  <si>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</si>
  <si>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</si>
  <si>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</si>
  <si>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</si>
  <si>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</si>
  <si>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</si>
  <si>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</si>
  <si>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</si>
  <si>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</si>
  <si>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</si>
  <si>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</si>
  <si>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</si>
  <si>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</si>
  <si>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</si>
  <si>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</si>
  <si>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</si>
  <si>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</si>
  <si>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</si>
  <si>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</si>
  <si>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</si>
  <si>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</si>
  <si>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</si>
  <si>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</si>
  <si>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</si>
  <si>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</si>
  <si>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</si>
  <si>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</si>
  <si>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</si>
  <si>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</si>
  <si>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</si>
  <si>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</si>
  <si>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</si>
  <si>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</si>
  <si>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</si>
  <si>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</si>
  <si>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</si>
  <si>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</si>
  <si>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</si>
  <si>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</si>
  <si>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</si>
  <si>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</si>
  <si>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</si>
  <si>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</si>
  <si>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</si>
  <si>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</si>
  <si>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</si>
  <si>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</si>
  <si>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</si>
  <si>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</si>
  <si>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</si>
  <si>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</si>
  <si>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</si>
  <si>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</si>
  <si>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</si>
  <si>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</si>
  <si>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</si>
  <si>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</si>
  <si>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</si>
  <si>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</si>
  <si>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</si>
  <si>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</si>
  <si>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</si>
  <si>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</si>
  <si>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</si>
  <si>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</si>
  <si>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</si>
  <si>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</si>
  <si>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</si>
  <si>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</si>
  <si>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</si>
  <si>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</si>
  <si>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</si>
  <si>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</si>
  <si>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</si>
  <si>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</si>
  <si>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</si>
  <si>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</si>
  <si>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</si>
  <si>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</si>
  <si>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</si>
  <si>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</si>
  <si>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</si>
  <si>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</si>
  <si>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</si>
  <si>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</si>
  <si>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</si>
  <si>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</si>
  <si>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</si>
  <si>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</si>
  <si>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</si>
  <si>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</si>
  <si>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</si>
  <si>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</si>
  <si>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</si>
  <si>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</si>
  <si>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</si>
  <si>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</si>
  <si>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</si>
  <si>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</si>
  <si>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</si>
  <si>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</si>
  <si>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</si>
  <si>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</si>
  <si>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22889000Р69100310002001</t>
  </si>
  <si>
    <t>22879000Р69100410001001</t>
  </si>
  <si>
    <t>2019 год 
(очередной финансовый год)</t>
  </si>
  <si>
    <t>2021 год
 (2-й год планового периода)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</si>
  <si>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</si>
  <si>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</si>
  <si>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Орлова Анна Николаевна</t>
  </si>
  <si>
    <t>главный бухгалтер</t>
  </si>
  <si>
    <t>Самуйлова Светлана Викторовна</t>
  </si>
  <si>
    <t>« 01 »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</si>
</sst>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4" zoomScale="60" zoomScaleNormal="100" workbookViewId="0">
      <selection activeCell="B39" sqref="B3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44" t="s">
        <v>1</v>
      </c>
      <c r="F2" s="44"/>
      <c r="G2" s="44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43" t="s">
        <v>0</v>
      </c>
      <c r="F3" s="43" t="s">
        <v>0</v>
      </c>
      <c r="G3" s="43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43" t="s">
        <v>0</v>
      </c>
      <c r="F4" s="43" t="s">
        <v>0</v>
      </c>
      <c r="G4" s="43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45" t="s">
        <v>2</v>
      </c>
      <c r="F5" s="45"/>
      <c r="G5" s="45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45" t="s">
        <v>3</v>
      </c>
      <c r="F6" s="45"/>
      <c r="G6" s="45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0" t="s">
        <v>4</v>
      </c>
      <c r="F7" s="40"/>
      <c r="G7" s="40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42" t="s">
        <v>5</v>
      </c>
      <c r="F8" s="42"/>
      <c r="G8" s="42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277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0" t="s">
        <v>9</v>
      </c>
      <c r="F13" s="40"/>
      <c r="G13" s="40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42" t="s">
        <v>10</v>
      </c>
      <c r="F14" s="42"/>
      <c r="G14" s="42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8" t="s">
        <v>0</v>
      </c>
      <c r="F15" s="38" t="s">
        <v>0</v>
      </c>
      <c r="G15" s="37" t="s">
        <v>274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8" t="s">
        <v>0</v>
      </c>
      <c r="F16" s="38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8" t="s">
        <v>0</v>
      </c>
      <c r="F17" s="38" t="s">
        <v>0</v>
      </c>
      <c r="G17" s="37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8" t="s">
        <v>0</v>
      </c>
      <c r="F18" s="38" t="s">
        <v>0</v>
      </c>
      <c r="G18" s="4" t="s">
        <v>277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0" t="s">
        <v>275</v>
      </c>
      <c r="F19" s="40"/>
      <c r="G19" s="40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42" t="s">
        <v>12</v>
      </c>
      <c r="F20" s="42"/>
      <c r="G20" s="42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8" t="s">
        <v>0</v>
      </c>
      <c r="F21" s="38" t="s">
        <v>0</v>
      </c>
      <c r="G21" s="37" t="s">
        <v>276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8" t="s">
        <v>0</v>
      </c>
      <c r="F22" s="38" t="s">
        <v>0</v>
      </c>
      <c r="G22" s="38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8" t="s">
        <v>0</v>
      </c>
      <c r="F23" s="38" t="s">
        <v>0</v>
      </c>
      <c r="G23" s="37" t="s">
        <v>13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8" t="s">
        <v>0</v>
      </c>
      <c r="F24" s="38" t="s">
        <v>0</v>
      </c>
      <c r="G24" s="4" t="s">
        <v>277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43" t="s">
        <v>14</v>
      </c>
      <c r="B26" s="43"/>
      <c r="C26" s="43"/>
      <c r="D26" s="43"/>
      <c r="E26" s="43"/>
      <c r="F26" s="43"/>
      <c r="G26" s="43"/>
    </row>
    <row r="27" spans="1:7" ht="12.75" customHeight="1" x14ac:dyDescent="0.2">
      <c r="A27" s="39" t="s">
        <v>263</v>
      </c>
      <c r="B27" s="40"/>
      <c r="C27" s="40"/>
      <c r="D27" s="40"/>
      <c r="E27" s="40"/>
      <c r="F27" s="40"/>
      <c r="G27" s="40"/>
    </row>
    <row r="28" spans="1:7" ht="12.75" customHeight="1" x14ac:dyDescent="0.2">
      <c r="A28" s="41" t="s">
        <v>15</v>
      </c>
      <c r="B28" s="41"/>
      <c r="C28" s="41"/>
      <c r="D28" s="41"/>
      <c r="E28" s="41"/>
      <c r="F28" s="41"/>
      <c r="G28" s="41"/>
    </row>
    <row r="29" spans="1:7" ht="18" customHeight="1" x14ac:dyDescent="0.2">
      <c r="A29" s="39" t="s">
        <v>264</v>
      </c>
      <c r="B29" s="40"/>
      <c r="C29" s="40"/>
      <c r="D29" s="40"/>
      <c r="E29" s="40"/>
      <c r="F29" s="40"/>
      <c r="G29" s="4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75" zoomScaleNormal="75" workbookViewId="0">
      <selection activeCell="W12" sqref="W1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33.950000000000003" customHeight="1" x14ac:dyDescent="0.2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88.25" customHeight="1" x14ac:dyDescent="0.2">
      <c r="A4" s="49" t="s">
        <v>241</v>
      </c>
      <c r="B4" s="49" t="s">
        <v>242</v>
      </c>
      <c r="C4" s="49" t="s">
        <v>243</v>
      </c>
      <c r="D4" s="52" t="s">
        <v>244</v>
      </c>
      <c r="E4" s="53"/>
      <c r="F4" s="54"/>
      <c r="G4" s="52" t="s">
        <v>245</v>
      </c>
      <c r="H4" s="54"/>
      <c r="I4" s="55" t="s">
        <v>246</v>
      </c>
      <c r="J4" s="55"/>
      <c r="K4" s="46" t="s">
        <v>21</v>
      </c>
      <c r="L4" s="46"/>
      <c r="M4" s="46"/>
      <c r="N4" s="46"/>
      <c r="O4" s="46"/>
      <c r="P4" s="46"/>
      <c r="Q4" s="46" t="s">
        <v>22</v>
      </c>
      <c r="R4" s="46"/>
      <c r="S4" s="46"/>
    </row>
    <row r="5" spans="1:19" ht="36.75" customHeight="1" x14ac:dyDescent="0.2">
      <c r="A5" s="50"/>
      <c r="B5" s="50"/>
      <c r="C5" s="50"/>
      <c r="D5" s="49" t="s">
        <v>23</v>
      </c>
      <c r="E5" s="49" t="s">
        <v>24</v>
      </c>
      <c r="F5" s="49" t="s">
        <v>25</v>
      </c>
      <c r="G5" s="49" t="s">
        <v>26</v>
      </c>
      <c r="H5" s="49" t="s">
        <v>27</v>
      </c>
      <c r="I5" s="55"/>
      <c r="J5" s="55"/>
      <c r="K5" s="46" t="s">
        <v>265</v>
      </c>
      <c r="L5" s="46"/>
      <c r="M5" s="46" t="s">
        <v>266</v>
      </c>
      <c r="N5" s="46"/>
      <c r="O5" s="46" t="s">
        <v>267</v>
      </c>
      <c r="P5" s="46"/>
      <c r="Q5" s="46" t="s">
        <v>0</v>
      </c>
      <c r="R5" s="46" t="s">
        <v>0</v>
      </c>
      <c r="S5" s="46" t="s">
        <v>0</v>
      </c>
    </row>
    <row r="6" spans="1:19" ht="71.25" customHeight="1" x14ac:dyDescent="0.2">
      <c r="A6" s="51"/>
      <c r="B6" s="51"/>
      <c r="C6" s="51"/>
      <c r="D6" s="51"/>
      <c r="E6" s="51"/>
      <c r="F6" s="51"/>
      <c r="G6" s="51"/>
      <c r="H6" s="51"/>
      <c r="I6" s="21" t="s">
        <v>28</v>
      </c>
      <c r="J6" s="21" t="s">
        <v>29</v>
      </c>
      <c r="K6" s="6" t="s">
        <v>30</v>
      </c>
      <c r="L6" s="6" t="s">
        <v>31</v>
      </c>
      <c r="M6" s="6" t="s">
        <v>30</v>
      </c>
      <c r="N6" s="6" t="s">
        <v>31</v>
      </c>
      <c r="O6" s="6" t="s">
        <v>30</v>
      </c>
      <c r="P6" s="6" t="s">
        <v>31</v>
      </c>
      <c r="Q6" s="6" t="s">
        <v>32</v>
      </c>
      <c r="R6" s="6" t="s">
        <v>33</v>
      </c>
      <c r="S6" s="6" t="s">
        <v>34</v>
      </c>
    </row>
    <row r="7" spans="1:19" ht="20.100000000000001" customHeight="1" x14ac:dyDescent="0.2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ht="196.35" customHeight="1" x14ac:dyDescent="0.2">
      <c r="A8" s="23" t="s">
        <v>58</v>
      </c>
      <c r="B8" s="7" t="s">
        <v>59</v>
      </c>
      <c r="C8" s="7" t="s">
        <v>54</v>
      </c>
      <c r="D8" s="7" t="s">
        <v>60</v>
      </c>
      <c r="E8" s="7" t="s">
        <v>54</v>
      </c>
      <c r="F8" s="7" t="s">
        <v>0</v>
      </c>
      <c r="G8" s="7" t="s">
        <v>55</v>
      </c>
      <c r="H8" s="7" t="s">
        <v>0</v>
      </c>
      <c r="I8" s="7" t="s">
        <v>56</v>
      </c>
      <c r="J8" s="7" t="s">
        <v>57</v>
      </c>
      <c r="K8" s="8" t="s">
        <v>0</v>
      </c>
      <c r="L8" s="8">
        <v>178</v>
      </c>
      <c r="M8" s="8" t="s">
        <v>0</v>
      </c>
      <c r="N8" s="8">
        <v>178</v>
      </c>
      <c r="O8" s="8" t="s">
        <v>0</v>
      </c>
      <c r="P8" s="8">
        <v>178</v>
      </c>
      <c r="Q8" s="22" t="s">
        <v>249</v>
      </c>
      <c r="R8" s="22" t="s">
        <v>248</v>
      </c>
      <c r="S8" s="9" t="s">
        <v>247</v>
      </c>
    </row>
    <row r="9" spans="1:19" ht="196.35" customHeight="1" x14ac:dyDescent="0.2">
      <c r="A9" s="23" t="s">
        <v>61</v>
      </c>
      <c r="B9" s="7" t="s">
        <v>59</v>
      </c>
      <c r="C9" s="7" t="s">
        <v>54</v>
      </c>
      <c r="D9" s="7" t="s">
        <v>62</v>
      </c>
      <c r="E9" s="7" t="s">
        <v>54</v>
      </c>
      <c r="F9" s="7" t="s">
        <v>0</v>
      </c>
      <c r="G9" s="7" t="s">
        <v>55</v>
      </c>
      <c r="H9" s="7" t="s">
        <v>0</v>
      </c>
      <c r="I9" s="7" t="s">
        <v>56</v>
      </c>
      <c r="J9" s="7" t="s">
        <v>57</v>
      </c>
      <c r="K9" s="8" t="s">
        <v>0</v>
      </c>
      <c r="L9" s="8">
        <v>178</v>
      </c>
      <c r="M9" s="8" t="s">
        <v>0</v>
      </c>
      <c r="N9" s="8">
        <v>178</v>
      </c>
      <c r="O9" s="8" t="s">
        <v>0</v>
      </c>
      <c r="P9" s="8">
        <v>178</v>
      </c>
      <c r="Q9" s="22" t="s">
        <v>249</v>
      </c>
      <c r="R9" s="22" t="s">
        <v>248</v>
      </c>
      <c r="S9" s="9" t="s">
        <v>247</v>
      </c>
    </row>
    <row r="10" spans="1:19" ht="409.6" customHeight="1" x14ac:dyDescent="0.2">
      <c r="A10" s="23" t="s">
        <v>63</v>
      </c>
      <c r="B10" s="7" t="s">
        <v>64</v>
      </c>
      <c r="C10" s="7" t="s">
        <v>65</v>
      </c>
      <c r="D10" s="7" t="s">
        <v>66</v>
      </c>
      <c r="E10" s="7" t="s">
        <v>54</v>
      </c>
      <c r="F10" s="7" t="s">
        <v>0</v>
      </c>
      <c r="G10" s="7" t="s">
        <v>55</v>
      </c>
      <c r="H10" s="7" t="s">
        <v>0</v>
      </c>
      <c r="I10" s="7" t="s">
        <v>56</v>
      </c>
      <c r="J10" s="7" t="s">
        <v>57</v>
      </c>
      <c r="K10" s="8">
        <v>2017</v>
      </c>
      <c r="L10" s="8" t="s">
        <v>0</v>
      </c>
      <c r="M10" s="8">
        <v>2017</v>
      </c>
      <c r="N10" s="8" t="s">
        <v>0</v>
      </c>
      <c r="O10" s="8">
        <v>2017</v>
      </c>
      <c r="P10" s="8" t="s">
        <v>0</v>
      </c>
      <c r="Q10" s="22" t="s">
        <v>249</v>
      </c>
      <c r="R10" s="22" t="s">
        <v>248</v>
      </c>
      <c r="S10" s="9" t="s">
        <v>247</v>
      </c>
    </row>
    <row r="11" spans="1:19" ht="409.5" customHeight="1" x14ac:dyDescent="0.2">
      <c r="A11" s="30" t="s">
        <v>272</v>
      </c>
      <c r="B11" s="7" t="s">
        <v>64</v>
      </c>
      <c r="C11" s="7" t="s">
        <v>65</v>
      </c>
      <c r="D11" s="7" t="s">
        <v>66</v>
      </c>
      <c r="E11" s="7" t="s">
        <v>273</v>
      </c>
      <c r="F11" s="7" t="s">
        <v>0</v>
      </c>
      <c r="G11" s="7" t="s">
        <v>55</v>
      </c>
      <c r="H11" s="7" t="s">
        <v>0</v>
      </c>
      <c r="I11" s="7" t="s">
        <v>56</v>
      </c>
      <c r="J11" s="7" t="s">
        <v>57</v>
      </c>
      <c r="K11" s="8">
        <v>984</v>
      </c>
      <c r="L11" s="8" t="s">
        <v>0</v>
      </c>
      <c r="M11" s="8">
        <v>984</v>
      </c>
      <c r="N11" s="8" t="s">
        <v>0</v>
      </c>
      <c r="O11" s="8">
        <v>984</v>
      </c>
      <c r="P11" s="8" t="s">
        <v>0</v>
      </c>
      <c r="Q11" s="22" t="s">
        <v>249</v>
      </c>
      <c r="R11" s="22" t="s">
        <v>248</v>
      </c>
      <c r="S11" s="9" t="s">
        <v>247</v>
      </c>
    </row>
    <row r="12" spans="1:19" ht="409.6" customHeight="1" x14ac:dyDescent="0.2">
      <c r="A12" s="23" t="s">
        <v>67</v>
      </c>
      <c r="B12" s="7" t="s">
        <v>64</v>
      </c>
      <c r="C12" s="7" t="s">
        <v>65</v>
      </c>
      <c r="D12" s="7" t="s">
        <v>66</v>
      </c>
      <c r="E12" s="7" t="s">
        <v>68</v>
      </c>
      <c r="F12" s="7" t="s">
        <v>0</v>
      </c>
      <c r="G12" s="31" t="s">
        <v>55</v>
      </c>
      <c r="H12" s="7" t="s">
        <v>0</v>
      </c>
      <c r="I12" s="7" t="s">
        <v>56</v>
      </c>
      <c r="J12" s="7" t="s">
        <v>57</v>
      </c>
      <c r="K12" s="8">
        <v>3767</v>
      </c>
      <c r="L12" s="8" t="s">
        <v>0</v>
      </c>
      <c r="M12" s="8">
        <v>3767</v>
      </c>
      <c r="N12" s="8" t="s">
        <v>0</v>
      </c>
      <c r="O12" s="8">
        <v>3767</v>
      </c>
      <c r="P12" s="8" t="s">
        <v>0</v>
      </c>
      <c r="Q12" s="22" t="s">
        <v>249</v>
      </c>
      <c r="R12" s="22" t="s">
        <v>248</v>
      </c>
      <c r="S12" s="9" t="s">
        <v>247</v>
      </c>
    </row>
    <row r="13" spans="1:19" ht="140.25" customHeight="1" x14ac:dyDescent="0.2">
      <c r="A13" s="23" t="s">
        <v>69</v>
      </c>
      <c r="B13" s="7" t="s">
        <v>59</v>
      </c>
      <c r="C13" s="7" t="s">
        <v>54</v>
      </c>
      <c r="D13" s="7" t="s">
        <v>60</v>
      </c>
      <c r="E13" s="7" t="s">
        <v>54</v>
      </c>
      <c r="F13" s="7" t="s">
        <v>0</v>
      </c>
      <c r="G13" s="7" t="s">
        <v>55</v>
      </c>
      <c r="H13" s="7" t="s">
        <v>0</v>
      </c>
      <c r="I13" s="7" t="s">
        <v>56</v>
      </c>
      <c r="J13" s="7" t="s">
        <v>57</v>
      </c>
      <c r="K13" s="8">
        <v>53</v>
      </c>
      <c r="L13" s="8" t="s">
        <v>0</v>
      </c>
      <c r="M13" s="8">
        <v>53</v>
      </c>
      <c r="N13" s="8" t="s">
        <v>0</v>
      </c>
      <c r="O13" s="8">
        <v>53</v>
      </c>
      <c r="P13" s="8" t="s">
        <v>0</v>
      </c>
      <c r="Q13" s="22" t="s">
        <v>249</v>
      </c>
      <c r="R13" s="22" t="s">
        <v>248</v>
      </c>
      <c r="S13" s="9" t="s">
        <v>247</v>
      </c>
    </row>
    <row r="14" spans="1:19" ht="140.25" customHeight="1" x14ac:dyDescent="0.2">
      <c r="A14" s="23" t="s">
        <v>70</v>
      </c>
      <c r="B14" s="7" t="s">
        <v>59</v>
      </c>
      <c r="C14" s="7" t="s">
        <v>54</v>
      </c>
      <c r="D14" s="7" t="s">
        <v>62</v>
      </c>
      <c r="E14" s="7" t="s">
        <v>54</v>
      </c>
      <c r="F14" s="7" t="s">
        <v>0</v>
      </c>
      <c r="G14" s="7" t="s">
        <v>55</v>
      </c>
      <c r="H14" s="7" t="s">
        <v>0</v>
      </c>
      <c r="I14" s="7" t="s">
        <v>56</v>
      </c>
      <c r="J14" s="7" t="s">
        <v>57</v>
      </c>
      <c r="K14" s="8">
        <v>53</v>
      </c>
      <c r="L14" s="8" t="s">
        <v>0</v>
      </c>
      <c r="M14" s="8">
        <v>53</v>
      </c>
      <c r="N14" s="8" t="s">
        <v>0</v>
      </c>
      <c r="O14" s="8">
        <v>53</v>
      </c>
      <c r="P14" s="8" t="s">
        <v>0</v>
      </c>
      <c r="Q14" s="22" t="s">
        <v>249</v>
      </c>
      <c r="R14" s="22" t="s">
        <v>248</v>
      </c>
      <c r="S14" s="9" t="s">
        <v>247</v>
      </c>
    </row>
    <row r="15" spans="1:19" ht="409.5" x14ac:dyDescent="0.2">
      <c r="A15" s="31" t="s">
        <v>268</v>
      </c>
      <c r="B15" s="7" t="s">
        <v>251</v>
      </c>
      <c r="C15" s="7" t="s">
        <v>252</v>
      </c>
      <c r="D15" s="7" t="s">
        <v>253</v>
      </c>
      <c r="E15" s="7" t="s">
        <v>252</v>
      </c>
      <c r="F15" s="7"/>
      <c r="G15" s="7" t="s">
        <v>55</v>
      </c>
      <c r="H15" s="7"/>
      <c r="I15" s="7" t="s">
        <v>254</v>
      </c>
      <c r="J15" s="7" t="s">
        <v>255</v>
      </c>
      <c r="K15" s="8">
        <v>21</v>
      </c>
      <c r="L15" s="8"/>
      <c r="M15" s="8">
        <v>21</v>
      </c>
      <c r="N15" s="8"/>
      <c r="O15" s="8">
        <v>21</v>
      </c>
      <c r="P15" s="8"/>
      <c r="Q15" s="22" t="s">
        <v>257</v>
      </c>
      <c r="R15" s="26">
        <v>41967</v>
      </c>
      <c r="S15" s="9" t="s">
        <v>256</v>
      </c>
    </row>
    <row r="16" spans="1:19" ht="409.5" x14ac:dyDescent="0.2">
      <c r="A16" s="31" t="s">
        <v>269</v>
      </c>
      <c r="B16" s="7" t="s">
        <v>251</v>
      </c>
      <c r="C16" s="7" t="s">
        <v>252</v>
      </c>
      <c r="D16" s="7" t="s">
        <v>253</v>
      </c>
      <c r="E16" s="7" t="s">
        <v>252</v>
      </c>
      <c r="F16" s="7"/>
      <c r="G16" s="7" t="s">
        <v>55</v>
      </c>
      <c r="H16" s="7"/>
      <c r="I16" s="7" t="s">
        <v>254</v>
      </c>
      <c r="J16" s="7" t="s">
        <v>255</v>
      </c>
      <c r="K16" s="8">
        <v>5</v>
      </c>
      <c r="L16" s="8"/>
      <c r="M16" s="8">
        <v>5</v>
      </c>
      <c r="N16" s="8"/>
      <c r="O16" s="8">
        <v>5</v>
      </c>
      <c r="P16" s="8"/>
      <c r="Q16" s="22" t="s">
        <v>257</v>
      </c>
      <c r="R16" s="26">
        <v>41967</v>
      </c>
      <c r="S16" s="9" t="s">
        <v>256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E27" sqref="E27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95.65" customHeight="1" x14ac:dyDescent="0.2">
      <c r="A3" s="56" t="s">
        <v>241</v>
      </c>
      <c r="B3" s="46" t="s">
        <v>18</v>
      </c>
      <c r="C3" s="46" t="s">
        <v>19</v>
      </c>
      <c r="D3" s="46"/>
      <c r="E3" s="46"/>
      <c r="F3" s="46" t="s">
        <v>20</v>
      </c>
      <c r="G3" s="46"/>
      <c r="H3" s="46" t="s">
        <v>72</v>
      </c>
      <c r="I3" s="46"/>
      <c r="J3" s="46" t="s">
        <v>73</v>
      </c>
      <c r="K3" s="46"/>
      <c r="L3" s="46"/>
      <c r="M3" s="46" t="s">
        <v>74</v>
      </c>
    </row>
    <row r="4" spans="1:13" ht="160.5" customHeight="1" x14ac:dyDescent="0.2">
      <c r="A4" s="57" t="s">
        <v>0</v>
      </c>
      <c r="B4" s="46" t="s">
        <v>0</v>
      </c>
      <c r="C4" s="6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6" t="s">
        <v>28</v>
      </c>
      <c r="I4" s="6" t="s">
        <v>29</v>
      </c>
      <c r="J4" s="33" t="s">
        <v>270</v>
      </c>
      <c r="K4" s="33" t="s">
        <v>266</v>
      </c>
      <c r="L4" s="33" t="s">
        <v>271</v>
      </c>
      <c r="M4" s="46" t="s">
        <v>0</v>
      </c>
    </row>
    <row r="5" spans="1:13" ht="110.25" customHeight="1" x14ac:dyDescent="0.2">
      <c r="A5" s="7" t="s">
        <v>58</v>
      </c>
      <c r="B5" s="7" t="s">
        <v>59</v>
      </c>
      <c r="C5" s="7" t="s">
        <v>60</v>
      </c>
      <c r="D5" s="7" t="s">
        <v>54</v>
      </c>
      <c r="E5" s="7" t="s">
        <v>0</v>
      </c>
      <c r="F5" s="7" t="s">
        <v>55</v>
      </c>
      <c r="G5" s="7" t="s">
        <v>0</v>
      </c>
      <c r="H5" s="7" t="s">
        <v>75</v>
      </c>
      <c r="I5" s="7" t="s">
        <v>76</v>
      </c>
      <c r="J5" s="8">
        <v>100</v>
      </c>
      <c r="K5" s="8">
        <v>100</v>
      </c>
      <c r="L5" s="8">
        <v>100</v>
      </c>
      <c r="M5" s="10">
        <v>5</v>
      </c>
    </row>
    <row r="6" spans="1:13" ht="380.85" customHeight="1" x14ac:dyDescent="0.2">
      <c r="A6" s="7" t="s">
        <v>58</v>
      </c>
      <c r="B6" s="7" t="s">
        <v>59</v>
      </c>
      <c r="C6" s="7" t="s">
        <v>60</v>
      </c>
      <c r="D6" s="7" t="s">
        <v>54</v>
      </c>
      <c r="E6" s="7" t="s">
        <v>0</v>
      </c>
      <c r="F6" s="7" t="s">
        <v>55</v>
      </c>
      <c r="G6" s="7" t="s">
        <v>0</v>
      </c>
      <c r="H6" s="7" t="s">
        <v>77</v>
      </c>
      <c r="I6" s="7" t="s">
        <v>76</v>
      </c>
      <c r="J6" s="8">
        <v>100</v>
      </c>
      <c r="K6" s="8">
        <v>100</v>
      </c>
      <c r="L6" s="8">
        <v>100</v>
      </c>
      <c r="M6" s="10">
        <v>5</v>
      </c>
    </row>
    <row r="7" spans="1:13" ht="81.599999999999994" customHeight="1" x14ac:dyDescent="0.2">
      <c r="A7" s="7" t="s">
        <v>58</v>
      </c>
      <c r="B7" s="7" t="s">
        <v>59</v>
      </c>
      <c r="C7" s="7" t="s">
        <v>60</v>
      </c>
      <c r="D7" s="7" t="s">
        <v>54</v>
      </c>
      <c r="E7" s="7" t="s">
        <v>0</v>
      </c>
      <c r="F7" s="7" t="s">
        <v>55</v>
      </c>
      <c r="G7" s="7" t="s">
        <v>0</v>
      </c>
      <c r="H7" s="7" t="s">
        <v>78</v>
      </c>
      <c r="I7" s="7" t="s">
        <v>76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 x14ac:dyDescent="0.2">
      <c r="A8" s="7" t="s">
        <v>58</v>
      </c>
      <c r="B8" s="7" t="s">
        <v>59</v>
      </c>
      <c r="C8" s="7" t="s">
        <v>60</v>
      </c>
      <c r="D8" s="7" t="s">
        <v>54</v>
      </c>
      <c r="E8" s="7" t="s">
        <v>0</v>
      </c>
      <c r="F8" s="7" t="s">
        <v>55</v>
      </c>
      <c r="G8" s="7" t="s">
        <v>0</v>
      </c>
      <c r="H8" s="7" t="s">
        <v>79</v>
      </c>
      <c r="I8" s="7" t="s">
        <v>76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 x14ac:dyDescent="0.2">
      <c r="A9" s="7" t="s">
        <v>58</v>
      </c>
      <c r="B9" s="7" t="s">
        <v>59</v>
      </c>
      <c r="C9" s="7" t="s">
        <v>60</v>
      </c>
      <c r="D9" s="7" t="s">
        <v>54</v>
      </c>
      <c r="E9" s="7" t="s">
        <v>0</v>
      </c>
      <c r="F9" s="7" t="s">
        <v>55</v>
      </c>
      <c r="G9" s="7" t="s">
        <v>0</v>
      </c>
      <c r="H9" s="7" t="s">
        <v>80</v>
      </c>
      <c r="I9" s="7" t="s">
        <v>76</v>
      </c>
      <c r="J9" s="8">
        <v>100</v>
      </c>
      <c r="K9" s="8">
        <v>100</v>
      </c>
      <c r="L9" s="8">
        <v>100</v>
      </c>
      <c r="M9" s="10">
        <v>5</v>
      </c>
    </row>
    <row r="10" spans="1:13" ht="57.95" customHeight="1" x14ac:dyDescent="0.2">
      <c r="A10" s="7" t="s">
        <v>61</v>
      </c>
      <c r="B10" s="7" t="s">
        <v>59</v>
      </c>
      <c r="C10" s="7" t="s">
        <v>62</v>
      </c>
      <c r="D10" s="7" t="s">
        <v>54</v>
      </c>
      <c r="E10" s="7" t="s">
        <v>0</v>
      </c>
      <c r="F10" s="7" t="s">
        <v>55</v>
      </c>
      <c r="G10" s="7" t="s">
        <v>0</v>
      </c>
      <c r="H10" s="7" t="s">
        <v>75</v>
      </c>
      <c r="I10" s="7" t="s">
        <v>76</v>
      </c>
      <c r="J10" s="8">
        <v>100</v>
      </c>
      <c r="K10" s="8">
        <v>100</v>
      </c>
      <c r="L10" s="8">
        <v>100</v>
      </c>
      <c r="M10" s="10">
        <v>5</v>
      </c>
    </row>
    <row r="11" spans="1:13" ht="380.85" customHeight="1" x14ac:dyDescent="0.2">
      <c r="A11" s="7" t="s">
        <v>61</v>
      </c>
      <c r="B11" s="7" t="s">
        <v>59</v>
      </c>
      <c r="C11" s="7" t="s">
        <v>62</v>
      </c>
      <c r="D11" s="7" t="s">
        <v>54</v>
      </c>
      <c r="E11" s="7" t="s">
        <v>0</v>
      </c>
      <c r="F11" s="7" t="s">
        <v>55</v>
      </c>
      <c r="G11" s="7" t="s">
        <v>0</v>
      </c>
      <c r="H11" s="7" t="s">
        <v>77</v>
      </c>
      <c r="I11" s="7" t="s">
        <v>76</v>
      </c>
      <c r="J11" s="8">
        <v>100</v>
      </c>
      <c r="K11" s="8">
        <v>100</v>
      </c>
      <c r="L11" s="8">
        <v>100</v>
      </c>
      <c r="M11" s="10">
        <v>5</v>
      </c>
    </row>
    <row r="12" spans="1:13" ht="81.599999999999994" customHeight="1" x14ac:dyDescent="0.2">
      <c r="A12" s="7" t="s">
        <v>61</v>
      </c>
      <c r="B12" s="7" t="s">
        <v>59</v>
      </c>
      <c r="C12" s="7" t="s">
        <v>62</v>
      </c>
      <c r="D12" s="7" t="s">
        <v>54</v>
      </c>
      <c r="E12" s="7" t="s">
        <v>0</v>
      </c>
      <c r="F12" s="7" t="s">
        <v>55</v>
      </c>
      <c r="G12" s="7" t="s">
        <v>0</v>
      </c>
      <c r="H12" s="7" t="s">
        <v>78</v>
      </c>
      <c r="I12" s="7" t="s">
        <v>76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 x14ac:dyDescent="0.2">
      <c r="A13" s="7" t="s">
        <v>61</v>
      </c>
      <c r="B13" s="7" t="s">
        <v>59</v>
      </c>
      <c r="C13" s="7" t="s">
        <v>62</v>
      </c>
      <c r="D13" s="7" t="s">
        <v>54</v>
      </c>
      <c r="E13" s="7" t="s">
        <v>0</v>
      </c>
      <c r="F13" s="7" t="s">
        <v>55</v>
      </c>
      <c r="G13" s="7" t="s">
        <v>0</v>
      </c>
      <c r="H13" s="7" t="s">
        <v>79</v>
      </c>
      <c r="I13" s="7" t="s">
        <v>76</v>
      </c>
      <c r="J13" s="8">
        <v>100</v>
      </c>
      <c r="K13" s="8">
        <v>100</v>
      </c>
      <c r="L13" s="8">
        <v>100</v>
      </c>
      <c r="M13" s="10">
        <v>5</v>
      </c>
    </row>
    <row r="14" spans="1:13" ht="48.75" customHeight="1" x14ac:dyDescent="0.2">
      <c r="A14" s="7" t="s">
        <v>61</v>
      </c>
      <c r="B14" s="7" t="s">
        <v>59</v>
      </c>
      <c r="C14" s="7" t="s">
        <v>62</v>
      </c>
      <c r="D14" s="7" t="s">
        <v>54</v>
      </c>
      <c r="E14" s="7" t="s">
        <v>0</v>
      </c>
      <c r="F14" s="7" t="s">
        <v>55</v>
      </c>
      <c r="G14" s="7" t="s">
        <v>0</v>
      </c>
      <c r="H14" s="7" t="s">
        <v>80</v>
      </c>
      <c r="I14" s="7" t="s">
        <v>76</v>
      </c>
      <c r="J14" s="8">
        <v>100</v>
      </c>
      <c r="K14" s="8">
        <v>100</v>
      </c>
      <c r="L14" s="8">
        <v>100</v>
      </c>
      <c r="M14" s="10">
        <v>5</v>
      </c>
    </row>
    <row r="15" spans="1:13" ht="57.95" customHeight="1" x14ac:dyDescent="0.2">
      <c r="A15" s="7" t="s">
        <v>63</v>
      </c>
      <c r="B15" s="7" t="s">
        <v>64</v>
      </c>
      <c r="C15" s="7" t="s">
        <v>66</v>
      </c>
      <c r="D15" s="7" t="s">
        <v>54</v>
      </c>
      <c r="E15" s="7" t="s">
        <v>0</v>
      </c>
      <c r="F15" s="7" t="s">
        <v>55</v>
      </c>
      <c r="G15" s="7" t="s">
        <v>0</v>
      </c>
      <c r="H15" s="7" t="s">
        <v>75</v>
      </c>
      <c r="I15" s="7" t="s">
        <v>76</v>
      </c>
      <c r="J15" s="8">
        <v>100</v>
      </c>
      <c r="K15" s="8">
        <v>100</v>
      </c>
      <c r="L15" s="8">
        <v>100</v>
      </c>
      <c r="M15" s="10">
        <v>5</v>
      </c>
    </row>
    <row r="16" spans="1:13" ht="380.85" customHeight="1" x14ac:dyDescent="0.2">
      <c r="A16" s="7" t="s">
        <v>63</v>
      </c>
      <c r="B16" s="7" t="s">
        <v>64</v>
      </c>
      <c r="C16" s="7" t="s">
        <v>66</v>
      </c>
      <c r="D16" s="7" t="s">
        <v>54</v>
      </c>
      <c r="E16" s="7" t="s">
        <v>0</v>
      </c>
      <c r="F16" s="7" t="s">
        <v>55</v>
      </c>
      <c r="G16" s="31" t="s">
        <v>0</v>
      </c>
      <c r="H16" s="7" t="s">
        <v>77</v>
      </c>
      <c r="I16" s="7" t="s">
        <v>76</v>
      </c>
      <c r="J16" s="8">
        <v>100</v>
      </c>
      <c r="K16" s="8">
        <v>100</v>
      </c>
      <c r="L16" s="8">
        <v>100</v>
      </c>
      <c r="M16" s="10">
        <v>5</v>
      </c>
    </row>
    <row r="17" spans="1:13" ht="81.599999999999994" customHeight="1" x14ac:dyDescent="0.2">
      <c r="A17" s="7" t="s">
        <v>63</v>
      </c>
      <c r="B17" s="7" t="s">
        <v>64</v>
      </c>
      <c r="C17" s="7" t="s">
        <v>66</v>
      </c>
      <c r="D17" s="7" t="s">
        <v>54</v>
      </c>
      <c r="E17" s="7" t="s">
        <v>0</v>
      </c>
      <c r="F17" s="7" t="s">
        <v>55</v>
      </c>
      <c r="G17" s="7" t="s">
        <v>0</v>
      </c>
      <c r="H17" s="7" t="s">
        <v>78</v>
      </c>
      <c r="I17" s="7" t="s">
        <v>76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 x14ac:dyDescent="0.2">
      <c r="A18" s="7" t="s">
        <v>63</v>
      </c>
      <c r="B18" s="7" t="s">
        <v>64</v>
      </c>
      <c r="C18" s="7" t="s">
        <v>66</v>
      </c>
      <c r="D18" s="7" t="s">
        <v>54</v>
      </c>
      <c r="E18" s="7" t="s">
        <v>0</v>
      </c>
      <c r="F18" s="7" t="s">
        <v>55</v>
      </c>
      <c r="G18" s="7" t="s">
        <v>0</v>
      </c>
      <c r="H18" s="7" t="s">
        <v>79</v>
      </c>
      <c r="I18" s="7" t="s">
        <v>76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 x14ac:dyDescent="0.2">
      <c r="A19" s="7" t="s">
        <v>63</v>
      </c>
      <c r="B19" s="7" t="s">
        <v>64</v>
      </c>
      <c r="C19" s="7" t="s">
        <v>66</v>
      </c>
      <c r="D19" s="7" t="s">
        <v>54</v>
      </c>
      <c r="E19" s="7" t="s">
        <v>0</v>
      </c>
      <c r="F19" s="7" t="s">
        <v>55</v>
      </c>
      <c r="G19" s="7" t="s">
        <v>0</v>
      </c>
      <c r="H19" s="7" t="s">
        <v>80</v>
      </c>
      <c r="I19" s="7" t="s">
        <v>76</v>
      </c>
      <c r="J19" s="8">
        <v>100</v>
      </c>
      <c r="K19" s="8">
        <v>100</v>
      </c>
      <c r="L19" s="8">
        <v>100</v>
      </c>
      <c r="M19" s="10">
        <v>5</v>
      </c>
    </row>
    <row r="20" spans="1:13" ht="57.95" customHeight="1" x14ac:dyDescent="0.2">
      <c r="A20" s="7" t="s">
        <v>67</v>
      </c>
      <c r="B20" s="7" t="s">
        <v>64</v>
      </c>
      <c r="C20" s="7" t="s">
        <v>66</v>
      </c>
      <c r="D20" s="7" t="s">
        <v>68</v>
      </c>
      <c r="E20" s="7" t="s">
        <v>0</v>
      </c>
      <c r="F20" s="7" t="s">
        <v>55</v>
      </c>
      <c r="G20" s="7" t="s">
        <v>0</v>
      </c>
      <c r="H20" s="7" t="s">
        <v>75</v>
      </c>
      <c r="I20" s="7" t="s">
        <v>76</v>
      </c>
      <c r="J20" s="8">
        <v>100</v>
      </c>
      <c r="K20" s="8">
        <v>100</v>
      </c>
      <c r="L20" s="8">
        <v>100</v>
      </c>
      <c r="M20" s="10">
        <v>5</v>
      </c>
    </row>
    <row r="21" spans="1:13" ht="380.85" customHeight="1" x14ac:dyDescent="0.2">
      <c r="A21" s="7" t="s">
        <v>67</v>
      </c>
      <c r="B21" s="7" t="s">
        <v>64</v>
      </c>
      <c r="C21" s="7" t="s">
        <v>66</v>
      </c>
      <c r="D21" s="7" t="s">
        <v>68</v>
      </c>
      <c r="E21" s="7" t="s">
        <v>0</v>
      </c>
      <c r="F21" s="7" t="s">
        <v>55</v>
      </c>
      <c r="G21" s="7" t="s">
        <v>0</v>
      </c>
      <c r="H21" s="7" t="s">
        <v>77</v>
      </c>
      <c r="I21" s="7" t="s">
        <v>76</v>
      </c>
      <c r="J21" s="8">
        <v>100</v>
      </c>
      <c r="K21" s="8">
        <v>100</v>
      </c>
      <c r="L21" s="8">
        <v>100</v>
      </c>
      <c r="M21" s="10">
        <v>5</v>
      </c>
    </row>
    <row r="22" spans="1:13" ht="81.599999999999994" customHeight="1" x14ac:dyDescent="0.2">
      <c r="A22" s="7" t="s">
        <v>67</v>
      </c>
      <c r="B22" s="7" t="s">
        <v>64</v>
      </c>
      <c r="C22" s="7" t="s">
        <v>66</v>
      </c>
      <c r="D22" s="7" t="s">
        <v>68</v>
      </c>
      <c r="E22" s="7" t="s">
        <v>0</v>
      </c>
      <c r="F22" s="7" t="s">
        <v>55</v>
      </c>
      <c r="G22" s="7" t="s">
        <v>0</v>
      </c>
      <c r="H22" s="7" t="s">
        <v>78</v>
      </c>
      <c r="I22" s="7" t="s">
        <v>76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 x14ac:dyDescent="0.2">
      <c r="A23" s="7" t="s">
        <v>67</v>
      </c>
      <c r="B23" s="7" t="s">
        <v>64</v>
      </c>
      <c r="C23" s="7" t="s">
        <v>66</v>
      </c>
      <c r="D23" s="7" t="s">
        <v>68</v>
      </c>
      <c r="E23" s="7" t="s">
        <v>0</v>
      </c>
      <c r="F23" s="7" t="s">
        <v>55</v>
      </c>
      <c r="G23" s="7" t="s">
        <v>0</v>
      </c>
      <c r="H23" s="7" t="s">
        <v>79</v>
      </c>
      <c r="I23" s="7" t="s">
        <v>76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 x14ac:dyDescent="0.2">
      <c r="A24" s="7" t="s">
        <v>67</v>
      </c>
      <c r="B24" s="7" t="s">
        <v>64</v>
      </c>
      <c r="C24" s="7" t="s">
        <v>66</v>
      </c>
      <c r="D24" s="7" t="s">
        <v>68</v>
      </c>
      <c r="E24" s="7" t="s">
        <v>0</v>
      </c>
      <c r="F24" s="7" t="s">
        <v>55</v>
      </c>
      <c r="G24" s="7" t="s">
        <v>0</v>
      </c>
      <c r="H24" s="7" t="s">
        <v>80</v>
      </c>
      <c r="I24" s="7" t="s">
        <v>76</v>
      </c>
      <c r="J24" s="8">
        <v>100</v>
      </c>
      <c r="K24" s="8">
        <v>100</v>
      </c>
      <c r="L24" s="8">
        <v>100</v>
      </c>
      <c r="M24" s="10">
        <v>5</v>
      </c>
    </row>
    <row r="25" spans="1:13" ht="35.25" customHeight="1" x14ac:dyDescent="0.2">
      <c r="A25" s="7" t="s">
        <v>272</v>
      </c>
      <c r="B25" s="7" t="s">
        <v>64</v>
      </c>
      <c r="C25" s="7" t="s">
        <v>66</v>
      </c>
      <c r="D25" s="7" t="s">
        <v>273</v>
      </c>
      <c r="E25" s="7" t="s">
        <v>0</v>
      </c>
      <c r="F25" s="7" t="s">
        <v>55</v>
      </c>
      <c r="G25" s="7" t="s">
        <v>0</v>
      </c>
      <c r="H25" s="7" t="s">
        <v>75</v>
      </c>
      <c r="I25" s="7" t="s">
        <v>76</v>
      </c>
      <c r="J25" s="8">
        <v>100</v>
      </c>
      <c r="K25" s="8">
        <v>100</v>
      </c>
      <c r="L25" s="8">
        <v>100</v>
      </c>
      <c r="M25" s="10">
        <v>5</v>
      </c>
    </row>
    <row r="26" spans="1:13" ht="35.25" customHeight="1" x14ac:dyDescent="0.2">
      <c r="A26" s="7" t="s">
        <v>272</v>
      </c>
      <c r="B26" s="7" t="s">
        <v>64</v>
      </c>
      <c r="C26" s="7" t="s">
        <v>66</v>
      </c>
      <c r="D26" s="7" t="s">
        <v>273</v>
      </c>
      <c r="E26" s="7" t="s">
        <v>0</v>
      </c>
      <c r="F26" s="7" t="s">
        <v>55</v>
      </c>
      <c r="G26" s="7" t="s">
        <v>0</v>
      </c>
      <c r="H26" s="7" t="s">
        <v>77</v>
      </c>
      <c r="I26" s="7" t="s">
        <v>76</v>
      </c>
      <c r="J26" s="8">
        <v>100</v>
      </c>
      <c r="K26" s="8">
        <v>100</v>
      </c>
      <c r="L26" s="8">
        <v>100</v>
      </c>
      <c r="M26" s="10">
        <v>5</v>
      </c>
    </row>
    <row r="27" spans="1:13" ht="35.25" customHeight="1" x14ac:dyDescent="0.2">
      <c r="A27" s="7" t="s">
        <v>272</v>
      </c>
      <c r="B27" s="7" t="s">
        <v>64</v>
      </c>
      <c r="C27" s="7" t="s">
        <v>66</v>
      </c>
      <c r="D27" s="7" t="s">
        <v>273</v>
      </c>
      <c r="E27" s="7" t="s">
        <v>0</v>
      </c>
      <c r="F27" s="7" t="s">
        <v>55</v>
      </c>
      <c r="G27" s="7" t="s">
        <v>0</v>
      </c>
      <c r="H27" s="7" t="s">
        <v>78</v>
      </c>
      <c r="I27" s="7" t="s">
        <v>76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 x14ac:dyDescent="0.2">
      <c r="A28" s="7" t="s">
        <v>272</v>
      </c>
      <c r="B28" s="7" t="s">
        <v>64</v>
      </c>
      <c r="C28" s="7" t="s">
        <v>66</v>
      </c>
      <c r="D28" s="7" t="s">
        <v>273</v>
      </c>
      <c r="E28" s="7" t="s">
        <v>0</v>
      </c>
      <c r="F28" s="7" t="s">
        <v>55</v>
      </c>
      <c r="G28" s="7" t="s">
        <v>0</v>
      </c>
      <c r="H28" s="7" t="s">
        <v>79</v>
      </c>
      <c r="I28" s="7" t="s">
        <v>76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 x14ac:dyDescent="0.2">
      <c r="A29" s="7" t="s">
        <v>272</v>
      </c>
      <c r="B29" s="7" t="s">
        <v>64</v>
      </c>
      <c r="C29" s="7" t="s">
        <v>66</v>
      </c>
      <c r="D29" s="7" t="s">
        <v>273</v>
      </c>
      <c r="E29" s="7" t="s">
        <v>0</v>
      </c>
      <c r="F29" s="7" t="s">
        <v>55</v>
      </c>
      <c r="G29" s="7" t="s">
        <v>0</v>
      </c>
      <c r="H29" s="7" t="s">
        <v>80</v>
      </c>
      <c r="I29" s="7" t="s">
        <v>76</v>
      </c>
      <c r="J29" s="8">
        <v>100</v>
      </c>
      <c r="K29" s="8">
        <v>100</v>
      </c>
      <c r="L29" s="8">
        <v>100</v>
      </c>
      <c r="M29" s="10">
        <v>5</v>
      </c>
    </row>
    <row r="30" spans="1:13" ht="57.95" customHeight="1" x14ac:dyDescent="0.2">
      <c r="A30" s="7" t="s">
        <v>69</v>
      </c>
      <c r="B30" s="7" t="s">
        <v>59</v>
      </c>
      <c r="C30" s="7" t="s">
        <v>60</v>
      </c>
      <c r="D30" s="7" t="s">
        <v>54</v>
      </c>
      <c r="E30" s="7" t="s">
        <v>0</v>
      </c>
      <c r="F30" s="7" t="s">
        <v>55</v>
      </c>
      <c r="G30" s="7" t="s">
        <v>0</v>
      </c>
      <c r="H30" s="7" t="s">
        <v>75</v>
      </c>
      <c r="I30" s="7" t="s">
        <v>76</v>
      </c>
      <c r="J30" s="8">
        <v>100</v>
      </c>
      <c r="K30" s="8">
        <v>100</v>
      </c>
      <c r="L30" s="8">
        <v>100</v>
      </c>
      <c r="M30" s="10">
        <v>5</v>
      </c>
    </row>
    <row r="31" spans="1:13" ht="380.85" customHeight="1" x14ac:dyDescent="0.2">
      <c r="A31" s="7" t="s">
        <v>69</v>
      </c>
      <c r="B31" s="7" t="s">
        <v>59</v>
      </c>
      <c r="C31" s="7" t="s">
        <v>60</v>
      </c>
      <c r="D31" s="7" t="s">
        <v>54</v>
      </c>
      <c r="E31" s="7" t="s">
        <v>0</v>
      </c>
      <c r="F31" s="7" t="s">
        <v>55</v>
      </c>
      <c r="G31" s="7" t="s">
        <v>0</v>
      </c>
      <c r="H31" s="7" t="s">
        <v>77</v>
      </c>
      <c r="I31" s="7" t="s">
        <v>76</v>
      </c>
      <c r="J31" s="8">
        <v>100</v>
      </c>
      <c r="K31" s="8">
        <v>100</v>
      </c>
      <c r="L31" s="8">
        <v>100</v>
      </c>
      <c r="M31" s="10">
        <v>5</v>
      </c>
    </row>
    <row r="32" spans="1:13" ht="81.599999999999994" customHeight="1" x14ac:dyDescent="0.2">
      <c r="A32" s="7" t="s">
        <v>69</v>
      </c>
      <c r="B32" s="7" t="s">
        <v>59</v>
      </c>
      <c r="C32" s="7" t="s">
        <v>60</v>
      </c>
      <c r="D32" s="7" t="s">
        <v>54</v>
      </c>
      <c r="E32" s="7" t="s">
        <v>0</v>
      </c>
      <c r="F32" s="7" t="s">
        <v>55</v>
      </c>
      <c r="G32" s="7" t="s">
        <v>0</v>
      </c>
      <c r="H32" s="7" t="s">
        <v>78</v>
      </c>
      <c r="I32" s="7" t="s">
        <v>76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 x14ac:dyDescent="0.2">
      <c r="A33" s="7" t="s">
        <v>69</v>
      </c>
      <c r="B33" s="7" t="s">
        <v>59</v>
      </c>
      <c r="C33" s="7" t="s">
        <v>60</v>
      </c>
      <c r="D33" s="7" t="s">
        <v>54</v>
      </c>
      <c r="E33" s="7" t="s">
        <v>0</v>
      </c>
      <c r="F33" s="7" t="s">
        <v>55</v>
      </c>
      <c r="G33" s="7" t="s">
        <v>0</v>
      </c>
      <c r="H33" s="7" t="s">
        <v>79</v>
      </c>
      <c r="I33" s="7" t="s">
        <v>76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 x14ac:dyDescent="0.2">
      <c r="A34" s="7" t="s">
        <v>69</v>
      </c>
      <c r="B34" s="7" t="s">
        <v>59</v>
      </c>
      <c r="C34" s="7" t="s">
        <v>60</v>
      </c>
      <c r="D34" s="7" t="s">
        <v>54</v>
      </c>
      <c r="E34" s="7" t="s">
        <v>0</v>
      </c>
      <c r="F34" s="7" t="s">
        <v>55</v>
      </c>
      <c r="G34" s="7" t="s">
        <v>0</v>
      </c>
      <c r="H34" s="7" t="s">
        <v>80</v>
      </c>
      <c r="I34" s="7" t="s">
        <v>76</v>
      </c>
      <c r="J34" s="8">
        <v>100</v>
      </c>
      <c r="K34" s="8">
        <v>100</v>
      </c>
      <c r="L34" s="8">
        <v>100</v>
      </c>
      <c r="M34" s="10">
        <v>5</v>
      </c>
    </row>
    <row r="35" spans="1:13" ht="57.95" customHeight="1" x14ac:dyDescent="0.2">
      <c r="A35" s="7" t="s">
        <v>70</v>
      </c>
      <c r="B35" s="7" t="s">
        <v>59</v>
      </c>
      <c r="C35" s="7" t="s">
        <v>62</v>
      </c>
      <c r="D35" s="7" t="s">
        <v>54</v>
      </c>
      <c r="E35" s="7" t="s">
        <v>0</v>
      </c>
      <c r="F35" s="7" t="s">
        <v>55</v>
      </c>
      <c r="G35" s="7" t="s">
        <v>0</v>
      </c>
      <c r="H35" s="7" t="s">
        <v>75</v>
      </c>
      <c r="I35" s="7" t="s">
        <v>76</v>
      </c>
      <c r="J35" s="8">
        <v>100</v>
      </c>
      <c r="K35" s="8">
        <v>100</v>
      </c>
      <c r="L35" s="8">
        <v>100</v>
      </c>
      <c r="M35" s="10">
        <v>5</v>
      </c>
    </row>
    <row r="36" spans="1:13" ht="380.85" customHeight="1" x14ac:dyDescent="0.2">
      <c r="A36" s="7" t="s">
        <v>70</v>
      </c>
      <c r="B36" s="7" t="s">
        <v>59</v>
      </c>
      <c r="C36" s="7" t="s">
        <v>62</v>
      </c>
      <c r="D36" s="7" t="s">
        <v>54</v>
      </c>
      <c r="E36" s="7" t="s">
        <v>0</v>
      </c>
      <c r="F36" s="7" t="s">
        <v>55</v>
      </c>
      <c r="G36" s="7" t="s">
        <v>0</v>
      </c>
      <c r="H36" s="7" t="s">
        <v>77</v>
      </c>
      <c r="I36" s="7" t="s">
        <v>76</v>
      </c>
      <c r="J36" s="8">
        <v>100</v>
      </c>
      <c r="K36" s="8">
        <v>100</v>
      </c>
      <c r="L36" s="8">
        <v>100</v>
      </c>
      <c r="M36" s="10">
        <v>5</v>
      </c>
    </row>
    <row r="37" spans="1:13" ht="81.599999999999994" customHeight="1" x14ac:dyDescent="0.2">
      <c r="A37" s="7" t="s">
        <v>70</v>
      </c>
      <c r="B37" s="7" t="s">
        <v>59</v>
      </c>
      <c r="C37" s="7" t="s">
        <v>62</v>
      </c>
      <c r="D37" s="7" t="s">
        <v>54</v>
      </c>
      <c r="E37" s="7" t="s">
        <v>0</v>
      </c>
      <c r="F37" s="7" t="s">
        <v>55</v>
      </c>
      <c r="G37" s="7" t="s">
        <v>0</v>
      </c>
      <c r="H37" s="7" t="s">
        <v>78</v>
      </c>
      <c r="I37" s="7" t="s">
        <v>76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 x14ac:dyDescent="0.2">
      <c r="A38" s="7" t="s">
        <v>70</v>
      </c>
      <c r="B38" s="7" t="s">
        <v>59</v>
      </c>
      <c r="C38" s="7" t="s">
        <v>62</v>
      </c>
      <c r="D38" s="7" t="s">
        <v>54</v>
      </c>
      <c r="E38" s="7" t="s">
        <v>0</v>
      </c>
      <c r="F38" s="7" t="s">
        <v>55</v>
      </c>
      <c r="G38" s="7" t="s">
        <v>0</v>
      </c>
      <c r="H38" s="7" t="s">
        <v>79</v>
      </c>
      <c r="I38" s="7" t="s">
        <v>76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 x14ac:dyDescent="0.2">
      <c r="A39" s="7" t="s">
        <v>70</v>
      </c>
      <c r="B39" s="7" t="s">
        <v>59</v>
      </c>
      <c r="C39" s="7" t="s">
        <v>62</v>
      </c>
      <c r="D39" s="7" t="s">
        <v>54</v>
      </c>
      <c r="E39" s="7" t="s">
        <v>0</v>
      </c>
      <c r="F39" s="7" t="s">
        <v>55</v>
      </c>
      <c r="G39" s="7" t="s">
        <v>0</v>
      </c>
      <c r="H39" s="7" t="s">
        <v>80</v>
      </c>
      <c r="I39" s="7" t="s">
        <v>76</v>
      </c>
      <c r="J39" s="8">
        <v>100</v>
      </c>
      <c r="K39" s="8">
        <v>100</v>
      </c>
      <c r="L39" s="8">
        <v>100</v>
      </c>
      <c r="M39" s="10">
        <v>5</v>
      </c>
    </row>
    <row r="40" spans="1:13" ht="409.5" x14ac:dyDescent="0.2">
      <c r="A40" s="31" t="s">
        <v>268</v>
      </c>
      <c r="B40" s="7" t="s">
        <v>251</v>
      </c>
      <c r="C40" s="7" t="s">
        <v>253</v>
      </c>
      <c r="D40" s="7" t="s">
        <v>252</v>
      </c>
      <c r="E40" s="27"/>
      <c r="F40" s="7" t="s">
        <v>55</v>
      </c>
      <c r="G40" s="27"/>
      <c r="H40" s="7" t="s">
        <v>75</v>
      </c>
      <c r="I40" s="7" t="s">
        <v>76</v>
      </c>
      <c r="J40" s="8">
        <v>100</v>
      </c>
      <c r="K40" s="8">
        <v>100</v>
      </c>
      <c r="L40" s="8">
        <v>100</v>
      </c>
      <c r="M40" s="10">
        <v>5</v>
      </c>
    </row>
    <row r="41" spans="1:13" ht="409.5" x14ac:dyDescent="0.2">
      <c r="A41" s="31" t="s">
        <v>268</v>
      </c>
      <c r="B41" s="7" t="s">
        <v>251</v>
      </c>
      <c r="C41" s="7" t="s">
        <v>253</v>
      </c>
      <c r="D41" s="7" t="s">
        <v>252</v>
      </c>
      <c r="E41" s="27"/>
      <c r="F41" s="7" t="s">
        <v>55</v>
      </c>
      <c r="G41" s="27"/>
      <c r="H41" s="7" t="s">
        <v>258</v>
      </c>
      <c r="I41" s="29" t="s">
        <v>260</v>
      </c>
      <c r="J41" s="8">
        <v>5</v>
      </c>
      <c r="K41" s="8">
        <v>5</v>
      </c>
      <c r="L41" s="8">
        <v>5</v>
      </c>
      <c r="M41" s="10">
        <v>5</v>
      </c>
    </row>
    <row r="42" spans="1:13" ht="409.5" x14ac:dyDescent="0.2">
      <c r="A42" s="31" t="s">
        <v>268</v>
      </c>
      <c r="B42" s="7" t="s">
        <v>251</v>
      </c>
      <c r="C42" s="7" t="s">
        <v>253</v>
      </c>
      <c r="D42" s="7" t="s">
        <v>252</v>
      </c>
      <c r="E42" s="27"/>
      <c r="F42" s="7" t="s">
        <v>55</v>
      </c>
      <c r="G42" s="27"/>
      <c r="H42" s="7" t="s">
        <v>261</v>
      </c>
      <c r="I42" s="28" t="s">
        <v>262</v>
      </c>
      <c r="J42" s="8">
        <v>0</v>
      </c>
      <c r="K42" s="8">
        <v>0</v>
      </c>
      <c r="L42" s="8">
        <v>0</v>
      </c>
      <c r="M42" s="10">
        <v>5</v>
      </c>
    </row>
    <row r="43" spans="1:13" ht="409.5" x14ac:dyDescent="0.2">
      <c r="A43" s="31" t="s">
        <v>268</v>
      </c>
      <c r="B43" s="7" t="s">
        <v>251</v>
      </c>
      <c r="C43" s="7" t="s">
        <v>253</v>
      </c>
      <c r="D43" s="7" t="s">
        <v>252</v>
      </c>
      <c r="E43" s="27"/>
      <c r="F43" s="7" t="s">
        <v>55</v>
      </c>
      <c r="G43" s="27"/>
      <c r="H43" s="7" t="s">
        <v>259</v>
      </c>
      <c r="I43" s="28" t="s">
        <v>76</v>
      </c>
      <c r="J43" s="8">
        <v>100</v>
      </c>
      <c r="K43" s="8">
        <v>100</v>
      </c>
      <c r="L43" s="8">
        <v>100</v>
      </c>
      <c r="M43" s="10">
        <v>5</v>
      </c>
    </row>
    <row r="44" spans="1:13" ht="409.5" x14ac:dyDescent="0.2">
      <c r="A44" s="31" t="s">
        <v>269</v>
      </c>
      <c r="B44" s="7" t="s">
        <v>251</v>
      </c>
      <c r="C44" s="7" t="s">
        <v>253</v>
      </c>
      <c r="D44" s="7" t="s">
        <v>252</v>
      </c>
      <c r="E44" s="27"/>
      <c r="F44" s="7" t="s">
        <v>55</v>
      </c>
      <c r="G44" s="27"/>
      <c r="H44" s="7" t="s">
        <v>75</v>
      </c>
      <c r="I44" s="7" t="s">
        <v>76</v>
      </c>
      <c r="J44" s="8">
        <v>100</v>
      </c>
      <c r="K44" s="8">
        <v>100</v>
      </c>
      <c r="L44" s="8">
        <v>100</v>
      </c>
      <c r="M44" s="10">
        <v>5</v>
      </c>
    </row>
    <row r="45" spans="1:13" ht="409.5" x14ac:dyDescent="0.2">
      <c r="A45" s="31" t="s">
        <v>269</v>
      </c>
      <c r="B45" s="7" t="s">
        <v>251</v>
      </c>
      <c r="C45" s="7" t="s">
        <v>253</v>
      </c>
      <c r="D45" s="7" t="s">
        <v>252</v>
      </c>
      <c r="E45" s="27"/>
      <c r="F45" s="7" t="s">
        <v>55</v>
      </c>
      <c r="G45" s="27"/>
      <c r="H45" s="7" t="s">
        <v>258</v>
      </c>
      <c r="I45" s="29" t="s">
        <v>260</v>
      </c>
      <c r="J45" s="8">
        <v>5</v>
      </c>
      <c r="K45" s="8">
        <v>5</v>
      </c>
      <c r="L45" s="8">
        <v>5</v>
      </c>
      <c r="M45" s="10">
        <v>5</v>
      </c>
    </row>
    <row r="46" spans="1:13" ht="409.5" x14ac:dyDescent="0.2">
      <c r="A46" s="31" t="s">
        <v>269</v>
      </c>
      <c r="B46" s="7" t="s">
        <v>251</v>
      </c>
      <c r="C46" s="7" t="s">
        <v>253</v>
      </c>
      <c r="D46" s="7" t="s">
        <v>252</v>
      </c>
      <c r="E46" s="27"/>
      <c r="F46" s="7" t="s">
        <v>55</v>
      </c>
      <c r="G46" s="27"/>
      <c r="H46" s="7" t="s">
        <v>261</v>
      </c>
      <c r="I46" s="28" t="s">
        <v>262</v>
      </c>
      <c r="J46" s="8">
        <v>0</v>
      </c>
      <c r="K46" s="8">
        <v>0</v>
      </c>
      <c r="L46" s="8">
        <v>0</v>
      </c>
      <c r="M46" s="10">
        <v>5</v>
      </c>
    </row>
    <row r="47" spans="1:13" ht="409.5" x14ac:dyDescent="0.2">
      <c r="A47" s="31" t="s">
        <v>269</v>
      </c>
      <c r="B47" s="7" t="s">
        <v>251</v>
      </c>
      <c r="C47" s="7" t="s">
        <v>253</v>
      </c>
      <c r="D47" s="7" t="s">
        <v>252</v>
      </c>
      <c r="E47" s="27"/>
      <c r="F47" s="7" t="s">
        <v>55</v>
      </c>
      <c r="G47" s="27"/>
      <c r="H47" s="7" t="s">
        <v>259</v>
      </c>
      <c r="I47" s="28" t="s">
        <v>76</v>
      </c>
      <c r="J47" s="8">
        <v>100</v>
      </c>
      <c r="K47" s="8">
        <v>100</v>
      </c>
      <c r="L47" s="8">
        <v>100</v>
      </c>
      <c r="M47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86" zoomScaleNormal="86" workbookViewId="0">
      <selection activeCell="D114" sqref="D114"/>
    </sheetView>
  </sheetViews>
  <sheetFormatPr defaultRowHeight="12.75" x14ac:dyDescent="0.2"/>
  <cols>
    <col min="1" max="1" width="12" customWidth="1"/>
    <col min="2" max="2" width="76" customWidth="1"/>
    <col min="3" max="3" width="13.1640625" customWidth="1"/>
    <col min="4" max="4" width="19.33203125" customWidth="1"/>
    <col min="5" max="5" width="14.83203125" customWidth="1"/>
    <col min="6" max="6" width="15" customWidth="1"/>
    <col min="7" max="7" width="15.6640625" customWidth="1"/>
    <col min="9" max="9" width="14.5" bestFit="1" customWidth="1"/>
  </cols>
  <sheetData>
    <row r="1" spans="1:7" x14ac:dyDescent="0.2">
      <c r="A1" s="11" t="s">
        <v>0</v>
      </c>
    </row>
    <row r="2" spans="1:7" ht="34.700000000000003" customHeight="1" x14ac:dyDescent="0.2">
      <c r="A2" s="58" t="s">
        <v>81</v>
      </c>
      <c r="B2" s="58"/>
      <c r="C2" s="58"/>
      <c r="D2" s="58"/>
      <c r="E2" s="58"/>
      <c r="F2" s="58"/>
      <c r="G2" s="58"/>
    </row>
    <row r="3" spans="1:7" ht="29.85" customHeight="1" x14ac:dyDescent="0.2">
      <c r="A3" s="59" t="s">
        <v>82</v>
      </c>
      <c r="B3" s="59" t="s">
        <v>83</v>
      </c>
      <c r="C3" s="59" t="s">
        <v>29</v>
      </c>
      <c r="D3" s="59" t="s">
        <v>84</v>
      </c>
      <c r="E3" s="59"/>
      <c r="F3" s="59"/>
      <c r="G3" s="59" t="s">
        <v>85</v>
      </c>
    </row>
    <row r="4" spans="1:7" ht="53.65" customHeight="1" x14ac:dyDescent="0.2">
      <c r="A4" s="59" t="s">
        <v>0</v>
      </c>
      <c r="B4" s="59" t="s">
        <v>0</v>
      </c>
      <c r="C4" s="59" t="s">
        <v>0</v>
      </c>
      <c r="D4" s="19" t="s">
        <v>86</v>
      </c>
      <c r="E4" s="19" t="s">
        <v>87</v>
      </c>
      <c r="F4" s="19" t="s">
        <v>88</v>
      </c>
      <c r="G4" s="59" t="s">
        <v>0</v>
      </c>
    </row>
    <row r="5" spans="1:7" ht="18" customHeight="1" x14ac:dyDescent="0.2">
      <c r="A5" s="19" t="s">
        <v>35</v>
      </c>
      <c r="B5" s="19" t="s">
        <v>36</v>
      </c>
      <c r="C5" s="19" t="s">
        <v>37</v>
      </c>
      <c r="D5" s="19" t="s">
        <v>38</v>
      </c>
      <c r="E5" s="19" t="s">
        <v>39</v>
      </c>
      <c r="F5" s="19" t="s">
        <v>40</v>
      </c>
      <c r="G5" s="19" t="s">
        <v>41</v>
      </c>
    </row>
    <row r="6" spans="1:7" x14ac:dyDescent="0.2">
      <c r="A6" s="34" t="s">
        <v>35</v>
      </c>
      <c r="B6" s="20" t="s">
        <v>89</v>
      </c>
      <c r="C6" s="19" t="s">
        <v>90</v>
      </c>
      <c r="D6" s="14">
        <f>D9+D20+D31+D42+D53+D64+D75+D86+D97</f>
        <v>16889713.190000001</v>
      </c>
      <c r="E6" s="14">
        <f t="shared" ref="E6:F6" si="0">E9+E20+E31+E42+E53+E64+E75+E86+E97</f>
        <v>16889713.190000001</v>
      </c>
      <c r="F6" s="14">
        <f t="shared" si="0"/>
        <v>16889713.190000001</v>
      </c>
      <c r="G6" s="20"/>
    </row>
    <row r="7" spans="1:7" ht="30.95" customHeight="1" x14ac:dyDescent="0.2">
      <c r="A7" s="15" t="s">
        <v>91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34" t="s">
        <v>92</v>
      </c>
      <c r="B8" s="24" t="s">
        <v>250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</row>
    <row r="9" spans="1:7" ht="43.35" customHeight="1" x14ac:dyDescent="0.2">
      <c r="A9" s="34" t="s">
        <v>93</v>
      </c>
      <c r="B9" s="20" t="s">
        <v>94</v>
      </c>
      <c r="C9" s="19" t="s">
        <v>90</v>
      </c>
      <c r="D9" s="14">
        <f>D10*D15-D16*D17</f>
        <v>5057245.22</v>
      </c>
      <c r="E9" s="14">
        <f>D9</f>
        <v>5057245.22</v>
      </c>
      <c r="F9" s="14">
        <f>D9</f>
        <v>5057245.22</v>
      </c>
      <c r="G9" s="35" t="s">
        <v>95</v>
      </c>
    </row>
    <row r="10" spans="1:7" ht="43.35" customHeight="1" x14ac:dyDescent="0.2">
      <c r="A10" s="34" t="s">
        <v>96</v>
      </c>
      <c r="B10" s="20" t="s">
        <v>97</v>
      </c>
      <c r="C10" s="19" t="s">
        <v>90</v>
      </c>
      <c r="D10" s="14">
        <f>ROUND((D11*(D12/100*D13/100*D14/100)),2)</f>
        <v>31029.47</v>
      </c>
      <c r="E10" s="14">
        <f t="shared" ref="E10" si="1">ROUND((E11*(E12/100*E13/100*E14/100)),2)</f>
        <v>31029.47</v>
      </c>
      <c r="F10" s="14">
        <f t="shared" ref="F10" si="2">ROUND((F11*(F12/100*F13/100*F14/100)),2)</f>
        <v>31029.47</v>
      </c>
      <c r="G10" s="35" t="s">
        <v>98</v>
      </c>
    </row>
    <row r="11" spans="1:7" ht="12.75" customHeight="1" x14ac:dyDescent="0.2">
      <c r="A11" s="34" t="s">
        <v>99</v>
      </c>
      <c r="B11" s="20" t="s">
        <v>100</v>
      </c>
      <c r="C11" s="19" t="s">
        <v>90</v>
      </c>
      <c r="D11" s="14">
        <v>20341.8</v>
      </c>
      <c r="E11" s="14">
        <f>D11</f>
        <v>20341.8</v>
      </c>
      <c r="F11" s="14">
        <f>D11</f>
        <v>20341.8</v>
      </c>
      <c r="G11" s="35" t="s">
        <v>0</v>
      </c>
    </row>
    <row r="12" spans="1:7" ht="12.75" customHeight="1" x14ac:dyDescent="0.2">
      <c r="A12" s="34" t="s">
        <v>101</v>
      </c>
      <c r="B12" s="20" t="s">
        <v>102</v>
      </c>
      <c r="C12" s="19" t="s">
        <v>103</v>
      </c>
      <c r="D12" s="18">
        <v>100</v>
      </c>
      <c r="E12" s="14">
        <f t="shared" ref="E12:E15" si="3">D12</f>
        <v>100</v>
      </c>
      <c r="F12" s="14">
        <f t="shared" ref="F12:F15" si="4">D12</f>
        <v>100</v>
      </c>
      <c r="G12" s="35" t="s">
        <v>0</v>
      </c>
    </row>
    <row r="13" spans="1:7" ht="12.75" customHeight="1" x14ac:dyDescent="0.2">
      <c r="A13" s="34" t="s">
        <v>104</v>
      </c>
      <c r="B13" s="20" t="s">
        <v>105</v>
      </c>
      <c r="C13" s="19" t="s">
        <v>103</v>
      </c>
      <c r="D13" s="36">
        <v>152.98914562269999</v>
      </c>
      <c r="E13" s="14">
        <f t="shared" si="3"/>
        <v>152.98914562269999</v>
      </c>
      <c r="F13" s="14">
        <f t="shared" si="4"/>
        <v>152.98914562269999</v>
      </c>
      <c r="G13" s="35" t="s">
        <v>0</v>
      </c>
    </row>
    <row r="14" spans="1:7" ht="12.75" customHeight="1" x14ac:dyDescent="0.2">
      <c r="A14" s="34" t="s">
        <v>106</v>
      </c>
      <c r="B14" s="20" t="s">
        <v>107</v>
      </c>
      <c r="C14" s="19" t="s">
        <v>103</v>
      </c>
      <c r="D14" s="36">
        <v>99.706703611099996</v>
      </c>
      <c r="E14" s="14">
        <f t="shared" si="3"/>
        <v>99.706703611099996</v>
      </c>
      <c r="F14" s="14">
        <f t="shared" si="4"/>
        <v>99.706703611099996</v>
      </c>
      <c r="G14" s="35" t="s">
        <v>0</v>
      </c>
    </row>
    <row r="15" spans="1:7" ht="28.9" customHeight="1" x14ac:dyDescent="0.2">
      <c r="A15" s="34" t="s">
        <v>108</v>
      </c>
      <c r="B15" s="20" t="s">
        <v>109</v>
      </c>
      <c r="C15" s="19" t="s">
        <v>57</v>
      </c>
      <c r="D15" s="14">
        <f>Part1_1!L8</f>
        <v>178</v>
      </c>
      <c r="E15" s="14">
        <f t="shared" si="3"/>
        <v>178</v>
      </c>
      <c r="F15" s="14">
        <f t="shared" si="4"/>
        <v>178</v>
      </c>
      <c r="G15" s="35" t="s">
        <v>0</v>
      </c>
    </row>
    <row r="16" spans="1:7" ht="28.9" customHeight="1" x14ac:dyDescent="0.2">
      <c r="A16" s="34" t="s">
        <v>110</v>
      </c>
      <c r="B16" s="20" t="s">
        <v>111</v>
      </c>
      <c r="C16" s="19" t="s">
        <v>90</v>
      </c>
      <c r="D16" s="14">
        <v>2617.98</v>
      </c>
      <c r="E16" s="14">
        <f>D16</f>
        <v>2617.98</v>
      </c>
      <c r="F16" s="14">
        <f>D16</f>
        <v>2617.98</v>
      </c>
      <c r="G16" s="35" t="s">
        <v>0</v>
      </c>
    </row>
    <row r="17" spans="1:7" ht="28.9" customHeight="1" x14ac:dyDescent="0.2">
      <c r="A17" s="34" t="s">
        <v>112</v>
      </c>
      <c r="B17" s="20" t="s">
        <v>113</v>
      </c>
      <c r="C17" s="19" t="s">
        <v>57</v>
      </c>
      <c r="D17" s="14">
        <f>Part1_1!L8</f>
        <v>178</v>
      </c>
      <c r="E17" s="14">
        <f>D17</f>
        <v>178</v>
      </c>
      <c r="F17" s="14">
        <f>D17</f>
        <v>178</v>
      </c>
      <c r="G17" s="35" t="s">
        <v>0</v>
      </c>
    </row>
    <row r="18" spans="1:7" ht="30.95" customHeight="1" x14ac:dyDescent="0.2">
      <c r="A18" s="15" t="s">
        <v>114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34" t="s">
        <v>115</v>
      </c>
      <c r="B19" s="24" t="s">
        <v>250</v>
      </c>
      <c r="C19" s="20" t="s">
        <v>0</v>
      </c>
      <c r="D19" s="20" t="s">
        <v>0</v>
      </c>
      <c r="E19" s="20" t="s">
        <v>0</v>
      </c>
      <c r="F19" s="20" t="s">
        <v>0</v>
      </c>
      <c r="G19" s="35" t="s">
        <v>0</v>
      </c>
    </row>
    <row r="20" spans="1:7" ht="43.35" customHeight="1" x14ac:dyDescent="0.2">
      <c r="A20" s="34" t="s">
        <v>116</v>
      </c>
      <c r="B20" s="20" t="s">
        <v>94</v>
      </c>
      <c r="C20" s="19" t="s">
        <v>90</v>
      </c>
      <c r="D20" s="14">
        <f>D21*D26-D27*D28</f>
        <v>5431465.2999999998</v>
      </c>
      <c r="E20" s="14">
        <f>D20</f>
        <v>5431465.2999999998</v>
      </c>
      <c r="F20" s="14">
        <f>D20</f>
        <v>5431465.2999999998</v>
      </c>
      <c r="G20" s="35" t="s">
        <v>117</v>
      </c>
    </row>
    <row r="21" spans="1:7" ht="43.35" customHeight="1" x14ac:dyDescent="0.2">
      <c r="A21" s="34" t="s">
        <v>118</v>
      </c>
      <c r="B21" s="20" t="s">
        <v>97</v>
      </c>
      <c r="C21" s="19" t="s">
        <v>90</v>
      </c>
      <c r="D21" s="14">
        <f>ROUND((D22*(D23/100*D24/100*D25/100)),2)</f>
        <v>30513.85</v>
      </c>
      <c r="E21" s="14">
        <f t="shared" ref="E21" si="5">ROUND((E22*(E23/100*E24/100*E25/100)),2)</f>
        <v>30513.85</v>
      </c>
      <c r="F21" s="14">
        <f t="shared" ref="F21" si="6">ROUND((F22*(F23/100*F24/100*F25/100)),2)</f>
        <v>30513.85</v>
      </c>
      <c r="G21" s="35" t="s">
        <v>119</v>
      </c>
    </row>
    <row r="22" spans="1:7" ht="12.75" customHeight="1" x14ac:dyDescent="0.2">
      <c r="A22" s="34" t="s">
        <v>120</v>
      </c>
      <c r="B22" s="20" t="s">
        <v>100</v>
      </c>
      <c r="C22" s="19" t="s">
        <v>90</v>
      </c>
      <c r="D22" s="14">
        <v>19874.87</v>
      </c>
      <c r="E22" s="14">
        <f>D22</f>
        <v>19874.87</v>
      </c>
      <c r="F22" s="14">
        <f>D22</f>
        <v>19874.87</v>
      </c>
      <c r="G22" s="35" t="s">
        <v>0</v>
      </c>
    </row>
    <row r="23" spans="1:7" ht="12.75" customHeight="1" x14ac:dyDescent="0.2">
      <c r="A23" s="34" t="s">
        <v>121</v>
      </c>
      <c r="B23" s="20" t="s">
        <v>102</v>
      </c>
      <c r="C23" s="19" t="s">
        <v>103</v>
      </c>
      <c r="D23" s="18">
        <v>100</v>
      </c>
      <c r="E23" s="14">
        <f t="shared" ref="E23:E26" si="7">D23</f>
        <v>100</v>
      </c>
      <c r="F23" s="14">
        <f t="shared" ref="F23:F26" si="8">D23</f>
        <v>100</v>
      </c>
      <c r="G23" s="35" t="s">
        <v>0</v>
      </c>
    </row>
    <row r="24" spans="1:7" ht="12.75" customHeight="1" x14ac:dyDescent="0.2">
      <c r="A24" s="34" t="s">
        <v>122</v>
      </c>
      <c r="B24" s="20" t="s">
        <v>105</v>
      </c>
      <c r="C24" s="19" t="s">
        <v>103</v>
      </c>
      <c r="D24" s="36">
        <v>152.27350625720001</v>
      </c>
      <c r="E24" s="14">
        <f t="shared" si="7"/>
        <v>152.27350625720001</v>
      </c>
      <c r="F24" s="14">
        <f t="shared" si="8"/>
        <v>152.27350625720001</v>
      </c>
      <c r="G24" s="35" t="s">
        <v>0</v>
      </c>
    </row>
    <row r="25" spans="1:7" ht="12.75" customHeight="1" x14ac:dyDescent="0.2">
      <c r="A25" s="34" t="s">
        <v>123</v>
      </c>
      <c r="B25" s="20" t="s">
        <v>107</v>
      </c>
      <c r="C25" s="19" t="s">
        <v>103</v>
      </c>
      <c r="D25" s="36">
        <v>100.82503058170001</v>
      </c>
      <c r="E25" s="14">
        <f t="shared" si="7"/>
        <v>100.82503058170001</v>
      </c>
      <c r="F25" s="14">
        <f t="shared" si="8"/>
        <v>100.82503058170001</v>
      </c>
      <c r="G25" s="35" t="s">
        <v>0</v>
      </c>
    </row>
    <row r="26" spans="1:7" ht="28.9" customHeight="1" x14ac:dyDescent="0.2">
      <c r="A26" s="34" t="s">
        <v>124</v>
      </c>
      <c r="B26" s="20" t="s">
        <v>109</v>
      </c>
      <c r="C26" s="19" t="s">
        <v>57</v>
      </c>
      <c r="D26" s="14">
        <f>Part1_1!L9</f>
        <v>178</v>
      </c>
      <c r="E26" s="14">
        <f t="shared" si="7"/>
        <v>178</v>
      </c>
      <c r="F26" s="14">
        <f t="shared" si="8"/>
        <v>178</v>
      </c>
      <c r="G26" s="35" t="s">
        <v>0</v>
      </c>
    </row>
    <row r="27" spans="1:7" ht="28.9" customHeight="1" x14ac:dyDescent="0.2">
      <c r="A27" s="34" t="s">
        <v>125</v>
      </c>
      <c r="B27" s="20" t="s">
        <v>111</v>
      </c>
      <c r="C27" s="19" t="s">
        <v>90</v>
      </c>
      <c r="D27" s="14"/>
      <c r="E27" s="14"/>
      <c r="F27" s="14"/>
      <c r="G27" s="35" t="s">
        <v>0</v>
      </c>
    </row>
    <row r="28" spans="1:7" ht="28.9" customHeight="1" x14ac:dyDescent="0.2">
      <c r="A28" s="34" t="s">
        <v>126</v>
      </c>
      <c r="B28" s="20" t="s">
        <v>113</v>
      </c>
      <c r="C28" s="19" t="s">
        <v>57</v>
      </c>
      <c r="D28" s="14"/>
      <c r="E28" s="14"/>
      <c r="F28" s="14"/>
      <c r="G28" s="35" t="s">
        <v>0</v>
      </c>
    </row>
    <row r="29" spans="1:7" ht="30.95" customHeight="1" x14ac:dyDescent="0.2">
      <c r="A29" s="15" t="s">
        <v>127</v>
      </c>
      <c r="B29" s="16" t="str">
        <f>Part1_1!A10</f>
        <v>280000000120003330522046001801100001006100101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34" t="s">
        <v>128</v>
      </c>
      <c r="B30" s="20" t="s">
        <v>64</v>
      </c>
      <c r="C30" s="20" t="s">
        <v>0</v>
      </c>
      <c r="D30" s="20" t="s">
        <v>0</v>
      </c>
      <c r="E30" s="20" t="s">
        <v>0</v>
      </c>
      <c r="F30" s="20" t="s">
        <v>0</v>
      </c>
      <c r="G30" s="35" t="s">
        <v>0</v>
      </c>
    </row>
    <row r="31" spans="1:7" ht="43.35" customHeight="1" x14ac:dyDescent="0.2">
      <c r="A31" s="34" t="s">
        <v>129</v>
      </c>
      <c r="B31" s="20" t="s">
        <v>94</v>
      </c>
      <c r="C31" s="19" t="s">
        <v>90</v>
      </c>
      <c r="D31" s="14">
        <f>D32*D37</f>
        <v>636121.46</v>
      </c>
      <c r="E31" s="14">
        <f>D31</f>
        <v>636121.46</v>
      </c>
      <c r="F31" s="14">
        <f>D31</f>
        <v>636121.46</v>
      </c>
      <c r="G31" s="35" t="s">
        <v>130</v>
      </c>
    </row>
    <row r="32" spans="1:7" ht="72.599999999999994" customHeight="1" x14ac:dyDescent="0.2">
      <c r="A32" s="34" t="s">
        <v>131</v>
      </c>
      <c r="B32" s="20" t="s">
        <v>97</v>
      </c>
      <c r="C32" s="19" t="s">
        <v>90</v>
      </c>
      <c r="D32" s="14">
        <f>ROUND((D33*(D34/100*D35/100*D36/100)),2)</f>
        <v>315.38</v>
      </c>
      <c r="E32" s="14">
        <f t="shared" ref="E32" si="9">ROUND((E33*(E34/100*E35/100*E36/100)),2)</f>
        <v>315.38</v>
      </c>
      <c r="F32" s="14">
        <f t="shared" ref="F32" si="10">ROUND((F33*(F34/100*F35/100*F36/100)),2)</f>
        <v>315.38</v>
      </c>
      <c r="G32" s="35" t="s">
        <v>132</v>
      </c>
    </row>
    <row r="33" spans="1:7" ht="12.75" customHeight="1" x14ac:dyDescent="0.2">
      <c r="A33" s="34" t="s">
        <v>133</v>
      </c>
      <c r="B33" s="20" t="s">
        <v>100</v>
      </c>
      <c r="C33" s="19" t="s">
        <v>90</v>
      </c>
      <c r="D33" s="14">
        <v>429.35</v>
      </c>
      <c r="E33" s="14">
        <f>D33</f>
        <v>429.35</v>
      </c>
      <c r="F33" s="14">
        <f>D33</f>
        <v>429.35</v>
      </c>
      <c r="G33" s="35" t="s">
        <v>0</v>
      </c>
    </row>
    <row r="34" spans="1:7" ht="12.75" customHeight="1" x14ac:dyDescent="0.2">
      <c r="A34" s="34" t="s">
        <v>134</v>
      </c>
      <c r="B34" s="20" t="s">
        <v>102</v>
      </c>
      <c r="C34" s="19" t="s">
        <v>103</v>
      </c>
      <c r="D34" s="18">
        <v>100</v>
      </c>
      <c r="E34" s="14">
        <f t="shared" ref="E34:E37" si="11">D34</f>
        <v>100</v>
      </c>
      <c r="F34" s="14">
        <f t="shared" ref="F34:F37" si="12">D34</f>
        <v>100</v>
      </c>
      <c r="G34" s="35" t="s">
        <v>0</v>
      </c>
    </row>
    <row r="35" spans="1:7" ht="12.75" customHeight="1" x14ac:dyDescent="0.2">
      <c r="A35" s="34" t="s">
        <v>135</v>
      </c>
      <c r="B35" s="20" t="s">
        <v>105</v>
      </c>
      <c r="C35" s="19" t="s">
        <v>103</v>
      </c>
      <c r="D35" s="36">
        <v>73.455489387699998</v>
      </c>
      <c r="E35" s="14">
        <f t="shared" si="11"/>
        <v>73.455489387699998</v>
      </c>
      <c r="F35" s="14">
        <f t="shared" si="12"/>
        <v>73.455489387699998</v>
      </c>
      <c r="G35" s="35" t="s">
        <v>0</v>
      </c>
    </row>
    <row r="36" spans="1:7" ht="12.75" customHeight="1" x14ac:dyDescent="0.2">
      <c r="A36" s="34" t="s">
        <v>136</v>
      </c>
      <c r="B36" s="20" t="s">
        <v>107</v>
      </c>
      <c r="C36" s="19" t="s">
        <v>103</v>
      </c>
      <c r="D36" s="36">
        <v>99.999637363800005</v>
      </c>
      <c r="E36" s="14">
        <f t="shared" si="11"/>
        <v>99.999637363800005</v>
      </c>
      <c r="F36" s="14">
        <f t="shared" si="12"/>
        <v>99.999637363800005</v>
      </c>
      <c r="G36" s="35" t="s">
        <v>0</v>
      </c>
    </row>
    <row r="37" spans="1:7" ht="28.9" customHeight="1" x14ac:dyDescent="0.2">
      <c r="A37" s="34" t="s">
        <v>137</v>
      </c>
      <c r="B37" s="20" t="s">
        <v>109</v>
      </c>
      <c r="C37" s="19" t="s">
        <v>57</v>
      </c>
      <c r="D37" s="14">
        <f>Part1_1!K10</f>
        <v>2017</v>
      </c>
      <c r="E37" s="14">
        <f t="shared" si="11"/>
        <v>2017</v>
      </c>
      <c r="F37" s="14">
        <f t="shared" si="12"/>
        <v>2017</v>
      </c>
      <c r="G37" s="35" t="s">
        <v>0</v>
      </c>
    </row>
    <row r="38" spans="1:7" ht="28.9" customHeight="1" x14ac:dyDescent="0.2">
      <c r="A38" s="34" t="s">
        <v>138</v>
      </c>
      <c r="B38" s="20" t="s">
        <v>111</v>
      </c>
      <c r="C38" s="19" t="s">
        <v>90</v>
      </c>
      <c r="D38" s="14" t="s">
        <v>0</v>
      </c>
      <c r="E38" s="14" t="s">
        <v>0</v>
      </c>
      <c r="F38" s="14" t="s">
        <v>0</v>
      </c>
      <c r="G38" s="35" t="s">
        <v>0</v>
      </c>
    </row>
    <row r="39" spans="1:7" ht="28.9" customHeight="1" x14ac:dyDescent="0.2">
      <c r="A39" s="34" t="s">
        <v>139</v>
      </c>
      <c r="B39" s="20" t="s">
        <v>113</v>
      </c>
      <c r="C39" s="19" t="s">
        <v>57</v>
      </c>
      <c r="D39" s="14" t="s">
        <v>0</v>
      </c>
      <c r="E39" s="14" t="s">
        <v>0</v>
      </c>
      <c r="F39" s="14" t="s">
        <v>0</v>
      </c>
      <c r="G39" s="35" t="s">
        <v>0</v>
      </c>
    </row>
    <row r="40" spans="1:7" ht="30.95" customHeight="1" x14ac:dyDescent="0.2">
      <c r="A40" s="15" t="s">
        <v>140</v>
      </c>
      <c r="B40" s="16" t="str">
        <f>Part1_1!A11</f>
        <v>280000000120003330522046001801400001000100101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34" t="s">
        <v>141</v>
      </c>
      <c r="B41" s="20" t="s">
        <v>64</v>
      </c>
      <c r="C41" s="20" t="s">
        <v>0</v>
      </c>
      <c r="D41" s="20" t="s">
        <v>0</v>
      </c>
      <c r="E41" s="20" t="s">
        <v>0</v>
      </c>
      <c r="F41" s="20" t="s">
        <v>0</v>
      </c>
      <c r="G41" s="35" t="s">
        <v>0</v>
      </c>
    </row>
    <row r="42" spans="1:7" ht="43.35" customHeight="1" x14ac:dyDescent="0.2">
      <c r="A42" s="34" t="s">
        <v>142</v>
      </c>
      <c r="B42" s="20" t="s">
        <v>94</v>
      </c>
      <c r="C42" s="19" t="s">
        <v>90</v>
      </c>
      <c r="D42" s="14">
        <f>D43*D48</f>
        <v>310333.92</v>
      </c>
      <c r="E42" s="14">
        <f>D42</f>
        <v>310333.92</v>
      </c>
      <c r="F42" s="14">
        <f>D42</f>
        <v>310333.92</v>
      </c>
      <c r="G42" s="35" t="s">
        <v>143</v>
      </c>
    </row>
    <row r="43" spans="1:7" ht="72.599999999999994" customHeight="1" x14ac:dyDescent="0.2">
      <c r="A43" s="34" t="s">
        <v>144</v>
      </c>
      <c r="B43" s="20" t="s">
        <v>97</v>
      </c>
      <c r="C43" s="19" t="s">
        <v>90</v>
      </c>
      <c r="D43" s="14">
        <f>ROUND((D44*(D45/100*D46/100*D47/100)),2)</f>
        <v>315.38</v>
      </c>
      <c r="E43" s="14">
        <f t="shared" ref="E43" si="13">ROUND((E44*(E45/100*E46/100*E47/100)),2)</f>
        <v>315.38</v>
      </c>
      <c r="F43" s="14">
        <f t="shared" ref="F43" si="14">ROUND((F44*(F45/100*F46/100*F47/100)),2)</f>
        <v>315.38</v>
      </c>
      <c r="G43" s="35" t="s">
        <v>145</v>
      </c>
    </row>
    <row r="44" spans="1:7" ht="12.75" customHeight="1" x14ac:dyDescent="0.2">
      <c r="A44" s="34" t="s">
        <v>146</v>
      </c>
      <c r="B44" s="20" t="s">
        <v>100</v>
      </c>
      <c r="C44" s="19" t="s">
        <v>90</v>
      </c>
      <c r="D44" s="14">
        <v>429.35</v>
      </c>
      <c r="E44" s="14">
        <f>D44</f>
        <v>429.35</v>
      </c>
      <c r="F44" s="14">
        <f>D44</f>
        <v>429.35</v>
      </c>
      <c r="G44" s="35" t="s">
        <v>0</v>
      </c>
    </row>
    <row r="45" spans="1:7" ht="12.75" customHeight="1" x14ac:dyDescent="0.2">
      <c r="A45" s="34" t="s">
        <v>147</v>
      </c>
      <c r="B45" s="20" t="s">
        <v>102</v>
      </c>
      <c r="C45" s="19" t="s">
        <v>103</v>
      </c>
      <c r="D45" s="18">
        <v>100</v>
      </c>
      <c r="E45" s="14">
        <f t="shared" ref="E45:E48" si="15">D45</f>
        <v>100</v>
      </c>
      <c r="F45" s="14">
        <f t="shared" ref="F45:F48" si="16">D45</f>
        <v>100</v>
      </c>
      <c r="G45" s="35" t="s">
        <v>0</v>
      </c>
    </row>
    <row r="46" spans="1:7" ht="12.75" customHeight="1" x14ac:dyDescent="0.2">
      <c r="A46" s="34" t="s">
        <v>148</v>
      </c>
      <c r="B46" s="20" t="s">
        <v>105</v>
      </c>
      <c r="C46" s="19" t="s">
        <v>103</v>
      </c>
      <c r="D46" s="36">
        <v>73.455489387699998</v>
      </c>
      <c r="E46" s="14">
        <f t="shared" si="15"/>
        <v>73.455489387699998</v>
      </c>
      <c r="F46" s="14">
        <f t="shared" si="16"/>
        <v>73.455489387699998</v>
      </c>
      <c r="G46" s="35" t="s">
        <v>0</v>
      </c>
    </row>
    <row r="47" spans="1:7" ht="12.75" customHeight="1" x14ac:dyDescent="0.2">
      <c r="A47" s="34" t="s">
        <v>149</v>
      </c>
      <c r="B47" s="20" t="s">
        <v>107</v>
      </c>
      <c r="C47" s="19" t="s">
        <v>103</v>
      </c>
      <c r="D47" s="36">
        <v>99.999637363800005</v>
      </c>
      <c r="E47" s="14">
        <f t="shared" si="15"/>
        <v>99.999637363800005</v>
      </c>
      <c r="F47" s="14">
        <f t="shared" si="16"/>
        <v>99.999637363800005</v>
      </c>
      <c r="G47" s="35" t="s">
        <v>0</v>
      </c>
    </row>
    <row r="48" spans="1:7" ht="28.9" customHeight="1" x14ac:dyDescent="0.2">
      <c r="A48" s="34" t="s">
        <v>150</v>
      </c>
      <c r="B48" s="20" t="s">
        <v>109</v>
      </c>
      <c r="C48" s="19" t="s">
        <v>57</v>
      </c>
      <c r="D48" s="14">
        <f>Part1_1!K11</f>
        <v>984</v>
      </c>
      <c r="E48" s="14">
        <f t="shared" si="15"/>
        <v>984</v>
      </c>
      <c r="F48" s="14">
        <f t="shared" si="16"/>
        <v>984</v>
      </c>
      <c r="G48" s="35" t="s">
        <v>0</v>
      </c>
    </row>
    <row r="49" spans="1:7" ht="28.9" customHeight="1" x14ac:dyDescent="0.2">
      <c r="A49" s="34" t="s">
        <v>151</v>
      </c>
      <c r="B49" s="20" t="s">
        <v>111</v>
      </c>
      <c r="C49" s="19" t="s">
        <v>90</v>
      </c>
      <c r="D49" s="14" t="s">
        <v>0</v>
      </c>
      <c r="E49" s="14" t="s">
        <v>0</v>
      </c>
      <c r="F49" s="14" t="s">
        <v>0</v>
      </c>
      <c r="G49" s="35" t="s">
        <v>0</v>
      </c>
    </row>
    <row r="50" spans="1:7" ht="28.9" customHeight="1" x14ac:dyDescent="0.2">
      <c r="A50" s="34" t="s">
        <v>152</v>
      </c>
      <c r="B50" s="20" t="s">
        <v>113</v>
      </c>
      <c r="C50" s="19" t="s">
        <v>57</v>
      </c>
      <c r="D50" s="14" t="s">
        <v>0</v>
      </c>
      <c r="E50" s="14" t="s">
        <v>0</v>
      </c>
      <c r="F50" s="14" t="s">
        <v>0</v>
      </c>
      <c r="G50" s="35" t="s">
        <v>0</v>
      </c>
    </row>
    <row r="51" spans="1:7" ht="30.95" customHeight="1" x14ac:dyDescent="0.2">
      <c r="A51" s="15" t="s">
        <v>153</v>
      </c>
      <c r="B51" s="16" t="str">
        <f>Part1_1!A12</f>
        <v>280000000120003330522046001801500001007100101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34" t="s">
        <v>154</v>
      </c>
      <c r="B52" s="20" t="s">
        <v>64</v>
      </c>
      <c r="C52" s="20" t="s">
        <v>0</v>
      </c>
      <c r="D52" s="20" t="s">
        <v>0</v>
      </c>
      <c r="E52" s="20" t="s">
        <v>0</v>
      </c>
      <c r="F52" s="20" t="s">
        <v>0</v>
      </c>
      <c r="G52" s="35" t="s">
        <v>0</v>
      </c>
    </row>
    <row r="53" spans="1:7" ht="43.35" customHeight="1" x14ac:dyDescent="0.2">
      <c r="A53" s="34" t="s">
        <v>155</v>
      </c>
      <c r="B53" s="20" t="s">
        <v>94</v>
      </c>
      <c r="C53" s="19" t="s">
        <v>90</v>
      </c>
      <c r="D53" s="14">
        <f>D54*D59</f>
        <v>1188036.46</v>
      </c>
      <c r="E53" s="14">
        <f>D53</f>
        <v>1188036.46</v>
      </c>
      <c r="F53" s="14">
        <f>D53</f>
        <v>1188036.46</v>
      </c>
      <c r="G53" s="35" t="s">
        <v>156</v>
      </c>
    </row>
    <row r="54" spans="1:7" ht="72.599999999999994" customHeight="1" x14ac:dyDescent="0.2">
      <c r="A54" s="34" t="s">
        <v>157</v>
      </c>
      <c r="B54" s="20" t="s">
        <v>97</v>
      </c>
      <c r="C54" s="19" t="s">
        <v>90</v>
      </c>
      <c r="D54" s="14">
        <f>ROUND((D55*(D56/100*D57/100*D58/100)),2)</f>
        <v>315.38</v>
      </c>
      <c r="E54" s="14">
        <f t="shared" ref="E54:F54" si="17">ROUND((E55*(E56/100*E57/100*E58/100)),2)</f>
        <v>315.38</v>
      </c>
      <c r="F54" s="14">
        <f t="shared" si="17"/>
        <v>315.38</v>
      </c>
      <c r="G54" s="35" t="s">
        <v>158</v>
      </c>
    </row>
    <row r="55" spans="1:7" ht="12.75" customHeight="1" x14ac:dyDescent="0.2">
      <c r="A55" s="34" t="s">
        <v>159</v>
      </c>
      <c r="B55" s="20" t="s">
        <v>100</v>
      </c>
      <c r="C55" s="19" t="s">
        <v>90</v>
      </c>
      <c r="D55" s="14">
        <v>429.35</v>
      </c>
      <c r="E55" s="14">
        <f>D55</f>
        <v>429.35</v>
      </c>
      <c r="F55" s="14">
        <f>D55</f>
        <v>429.35</v>
      </c>
      <c r="G55" s="35" t="s">
        <v>0</v>
      </c>
    </row>
    <row r="56" spans="1:7" ht="12.75" customHeight="1" x14ac:dyDescent="0.2">
      <c r="A56" s="34" t="s">
        <v>160</v>
      </c>
      <c r="B56" s="20" t="s">
        <v>102</v>
      </c>
      <c r="C56" s="19" t="s">
        <v>103</v>
      </c>
      <c r="D56" s="18">
        <v>100</v>
      </c>
      <c r="E56" s="14">
        <f t="shared" ref="E56:E59" si="18">D56</f>
        <v>100</v>
      </c>
      <c r="F56" s="14">
        <f t="shared" ref="F56:F59" si="19">D56</f>
        <v>100</v>
      </c>
      <c r="G56" s="35" t="s">
        <v>0</v>
      </c>
    </row>
    <row r="57" spans="1:7" ht="12.75" customHeight="1" x14ac:dyDescent="0.2">
      <c r="A57" s="34" t="s">
        <v>161</v>
      </c>
      <c r="B57" s="20" t="s">
        <v>105</v>
      </c>
      <c r="C57" s="19" t="s">
        <v>103</v>
      </c>
      <c r="D57" s="36">
        <v>73.455489387699998</v>
      </c>
      <c r="E57" s="14">
        <f t="shared" si="18"/>
        <v>73.455489387699998</v>
      </c>
      <c r="F57" s="14">
        <f t="shared" si="19"/>
        <v>73.455489387699998</v>
      </c>
      <c r="G57" s="35" t="s">
        <v>0</v>
      </c>
    </row>
    <row r="58" spans="1:7" ht="12.75" customHeight="1" x14ac:dyDescent="0.2">
      <c r="A58" s="34" t="s">
        <v>162</v>
      </c>
      <c r="B58" s="20" t="s">
        <v>107</v>
      </c>
      <c r="C58" s="19" t="s">
        <v>103</v>
      </c>
      <c r="D58" s="36">
        <v>99.999637363800005</v>
      </c>
      <c r="E58" s="14">
        <f t="shared" si="18"/>
        <v>99.999637363800005</v>
      </c>
      <c r="F58" s="14">
        <f t="shared" si="19"/>
        <v>99.999637363800005</v>
      </c>
      <c r="G58" s="35" t="s">
        <v>0</v>
      </c>
    </row>
    <row r="59" spans="1:7" ht="28.9" customHeight="1" x14ac:dyDescent="0.2">
      <c r="A59" s="34" t="s">
        <v>163</v>
      </c>
      <c r="B59" s="20" t="s">
        <v>109</v>
      </c>
      <c r="C59" s="19" t="s">
        <v>57</v>
      </c>
      <c r="D59" s="14">
        <f>Part1_1!K12</f>
        <v>3767</v>
      </c>
      <c r="E59" s="14">
        <f t="shared" si="18"/>
        <v>3767</v>
      </c>
      <c r="F59" s="14">
        <f t="shared" si="19"/>
        <v>3767</v>
      </c>
      <c r="G59" s="35" t="s">
        <v>0</v>
      </c>
    </row>
    <row r="60" spans="1:7" ht="28.9" customHeight="1" x14ac:dyDescent="0.2">
      <c r="A60" s="34" t="s">
        <v>164</v>
      </c>
      <c r="B60" s="20" t="s">
        <v>111</v>
      </c>
      <c r="C60" s="19" t="s">
        <v>90</v>
      </c>
      <c r="D60" s="14" t="s">
        <v>0</v>
      </c>
      <c r="E60" s="14" t="s">
        <v>0</v>
      </c>
      <c r="F60" s="14" t="s">
        <v>0</v>
      </c>
      <c r="G60" s="35" t="s">
        <v>0</v>
      </c>
    </row>
    <row r="61" spans="1:7" ht="28.9" customHeight="1" x14ac:dyDescent="0.2">
      <c r="A61" s="34" t="s">
        <v>165</v>
      </c>
      <c r="B61" s="20" t="s">
        <v>113</v>
      </c>
      <c r="C61" s="19" t="s">
        <v>57</v>
      </c>
      <c r="D61" s="14" t="s">
        <v>0</v>
      </c>
      <c r="E61" s="14" t="s">
        <v>0</v>
      </c>
      <c r="F61" s="14" t="s">
        <v>0</v>
      </c>
      <c r="G61" s="35" t="s">
        <v>0</v>
      </c>
    </row>
    <row r="62" spans="1:7" ht="30.95" customHeight="1" x14ac:dyDescent="0.2">
      <c r="A62" s="15" t="s">
        <v>166</v>
      </c>
      <c r="B62" s="16" t="str">
        <f>Part1_1!A13</f>
        <v>280000000120003330522047001101100001002100101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34" t="s">
        <v>167</v>
      </c>
      <c r="B63" s="24" t="s">
        <v>250</v>
      </c>
      <c r="C63" s="20" t="s">
        <v>0</v>
      </c>
      <c r="D63" s="20" t="s">
        <v>0</v>
      </c>
      <c r="E63" s="20" t="s">
        <v>0</v>
      </c>
      <c r="F63" s="20" t="s">
        <v>0</v>
      </c>
      <c r="G63" s="35" t="s">
        <v>0</v>
      </c>
    </row>
    <row r="64" spans="1:7" ht="43.35" customHeight="1" x14ac:dyDescent="0.2">
      <c r="A64" s="34" t="s">
        <v>168</v>
      </c>
      <c r="B64" s="20" t="s">
        <v>94</v>
      </c>
      <c r="C64" s="19" t="s">
        <v>90</v>
      </c>
      <c r="D64" s="14">
        <f>D65*D70</f>
        <v>1644561.9100000001</v>
      </c>
      <c r="E64" s="14">
        <f>D64</f>
        <v>1644561.9100000001</v>
      </c>
      <c r="F64" s="14">
        <f>D64</f>
        <v>1644561.9100000001</v>
      </c>
      <c r="G64" s="35" t="s">
        <v>169</v>
      </c>
    </row>
    <row r="65" spans="1:7" ht="72.599999999999994" customHeight="1" x14ac:dyDescent="0.2">
      <c r="A65" s="34" t="s">
        <v>170</v>
      </c>
      <c r="B65" s="20" t="s">
        <v>97</v>
      </c>
      <c r="C65" s="19" t="s">
        <v>90</v>
      </c>
      <c r="D65" s="14">
        <f>ROUND((D66*(D67/100*D68/100*D69/100)),2)</f>
        <v>31029.47</v>
      </c>
      <c r="E65" s="14">
        <f t="shared" ref="E65:F65" si="20">ROUND((E66*(E67/100*E68/100*E69/100)),2)</f>
        <v>31029.47</v>
      </c>
      <c r="F65" s="14">
        <f t="shared" si="20"/>
        <v>31029.47</v>
      </c>
      <c r="G65" s="35" t="s">
        <v>171</v>
      </c>
    </row>
    <row r="66" spans="1:7" ht="12.75" customHeight="1" x14ac:dyDescent="0.2">
      <c r="A66" s="34" t="s">
        <v>172</v>
      </c>
      <c r="B66" s="20" t="s">
        <v>100</v>
      </c>
      <c r="C66" s="19" t="s">
        <v>90</v>
      </c>
      <c r="D66" s="14">
        <v>20341.8</v>
      </c>
      <c r="E66" s="14">
        <f>D66</f>
        <v>20341.8</v>
      </c>
      <c r="F66" s="14">
        <f>D66</f>
        <v>20341.8</v>
      </c>
      <c r="G66" s="35" t="s">
        <v>0</v>
      </c>
    </row>
    <row r="67" spans="1:7" ht="12.75" customHeight="1" x14ac:dyDescent="0.2">
      <c r="A67" s="34" t="s">
        <v>173</v>
      </c>
      <c r="B67" s="20" t="s">
        <v>102</v>
      </c>
      <c r="C67" s="19" t="s">
        <v>103</v>
      </c>
      <c r="D67" s="18">
        <v>100</v>
      </c>
      <c r="E67" s="14">
        <f t="shared" ref="E67:E70" si="21">D67</f>
        <v>100</v>
      </c>
      <c r="F67" s="14">
        <f t="shared" ref="F67:F70" si="22">D67</f>
        <v>100</v>
      </c>
      <c r="G67" s="35" t="s">
        <v>0</v>
      </c>
    </row>
    <row r="68" spans="1:7" ht="12.75" customHeight="1" x14ac:dyDescent="0.2">
      <c r="A68" s="34" t="s">
        <v>174</v>
      </c>
      <c r="B68" s="20" t="s">
        <v>105</v>
      </c>
      <c r="C68" s="19" t="s">
        <v>103</v>
      </c>
      <c r="D68" s="36">
        <v>152.98914562269999</v>
      </c>
      <c r="E68" s="14">
        <f t="shared" si="21"/>
        <v>152.98914562269999</v>
      </c>
      <c r="F68" s="14">
        <f t="shared" si="22"/>
        <v>152.98914562269999</v>
      </c>
      <c r="G68" s="35" t="s">
        <v>0</v>
      </c>
    </row>
    <row r="69" spans="1:7" ht="12.75" customHeight="1" x14ac:dyDescent="0.2">
      <c r="A69" s="34" t="s">
        <v>175</v>
      </c>
      <c r="B69" s="20" t="s">
        <v>107</v>
      </c>
      <c r="C69" s="19" t="s">
        <v>103</v>
      </c>
      <c r="D69" s="36">
        <v>99.706703611099996</v>
      </c>
      <c r="E69" s="14">
        <f t="shared" si="21"/>
        <v>99.706703611099996</v>
      </c>
      <c r="F69" s="14">
        <f t="shared" si="22"/>
        <v>99.706703611099996</v>
      </c>
      <c r="G69" s="35" t="s">
        <v>0</v>
      </c>
    </row>
    <row r="70" spans="1:7" ht="28.9" customHeight="1" x14ac:dyDescent="0.2">
      <c r="A70" s="34" t="s">
        <v>176</v>
      </c>
      <c r="B70" s="20" t="s">
        <v>109</v>
      </c>
      <c r="C70" s="19" t="s">
        <v>57</v>
      </c>
      <c r="D70" s="14">
        <f>Part1_1!K13</f>
        <v>53</v>
      </c>
      <c r="E70" s="14">
        <f t="shared" si="21"/>
        <v>53</v>
      </c>
      <c r="F70" s="14">
        <f t="shared" si="22"/>
        <v>53</v>
      </c>
      <c r="G70" s="35" t="s">
        <v>0</v>
      </c>
    </row>
    <row r="71" spans="1:7" ht="28.9" customHeight="1" x14ac:dyDescent="0.2">
      <c r="A71" s="34" t="s">
        <v>177</v>
      </c>
      <c r="B71" s="20" t="s">
        <v>111</v>
      </c>
      <c r="C71" s="19" t="s">
        <v>90</v>
      </c>
      <c r="D71" s="14" t="s">
        <v>0</v>
      </c>
      <c r="E71" s="14" t="s">
        <v>0</v>
      </c>
      <c r="F71" s="14" t="s">
        <v>0</v>
      </c>
      <c r="G71" s="35" t="s">
        <v>0</v>
      </c>
    </row>
    <row r="72" spans="1:7" ht="28.9" customHeight="1" x14ac:dyDescent="0.2">
      <c r="A72" s="34" t="s">
        <v>178</v>
      </c>
      <c r="B72" s="20" t="s">
        <v>113</v>
      </c>
      <c r="C72" s="19" t="s">
        <v>57</v>
      </c>
      <c r="D72" s="14" t="s">
        <v>0</v>
      </c>
      <c r="E72" s="14" t="s">
        <v>0</v>
      </c>
      <c r="F72" s="14" t="s">
        <v>0</v>
      </c>
      <c r="G72" s="35" t="s">
        <v>0</v>
      </c>
    </row>
    <row r="73" spans="1:7" ht="30.95" customHeight="1" x14ac:dyDescent="0.2">
      <c r="A73" s="15" t="s">
        <v>179</v>
      </c>
      <c r="B73" s="16" t="str">
        <f>Part1_1!A14</f>
        <v>280000000120003330522047001201100001001100101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34" t="s">
        <v>180</v>
      </c>
      <c r="B74" s="24" t="s">
        <v>250</v>
      </c>
      <c r="C74" s="20" t="s">
        <v>0</v>
      </c>
      <c r="D74" s="20" t="s">
        <v>0</v>
      </c>
      <c r="E74" s="20" t="s">
        <v>0</v>
      </c>
      <c r="F74" s="20" t="s">
        <v>0</v>
      </c>
      <c r="G74" s="35" t="s">
        <v>0</v>
      </c>
    </row>
    <row r="75" spans="1:7" ht="43.35" customHeight="1" x14ac:dyDescent="0.2">
      <c r="A75" s="34" t="s">
        <v>181</v>
      </c>
      <c r="B75" s="20" t="s">
        <v>94</v>
      </c>
      <c r="C75" s="19" t="s">
        <v>90</v>
      </c>
      <c r="D75" s="14">
        <f>D76*D81</f>
        <v>1617234.0499999998</v>
      </c>
      <c r="E75" s="14">
        <f>D75</f>
        <v>1617234.0499999998</v>
      </c>
      <c r="F75" s="14">
        <f>D75</f>
        <v>1617234.0499999998</v>
      </c>
      <c r="G75" s="35" t="s">
        <v>182</v>
      </c>
    </row>
    <row r="76" spans="1:7" ht="72.599999999999994" customHeight="1" x14ac:dyDescent="0.2">
      <c r="A76" s="34" t="s">
        <v>183</v>
      </c>
      <c r="B76" s="20" t="s">
        <v>97</v>
      </c>
      <c r="C76" s="19" t="s">
        <v>90</v>
      </c>
      <c r="D76" s="14">
        <f>ROUND((D77*(D78/100*D79/100*D80/100)),2)</f>
        <v>30513.85</v>
      </c>
      <c r="E76" s="14">
        <f t="shared" ref="E76:F76" si="23">ROUND((E77*(E78/100*E79/100*E80/100)),2)</f>
        <v>30513.85</v>
      </c>
      <c r="F76" s="14">
        <f t="shared" si="23"/>
        <v>30513.85</v>
      </c>
      <c r="G76" s="35" t="s">
        <v>184</v>
      </c>
    </row>
    <row r="77" spans="1:7" ht="12.75" customHeight="1" x14ac:dyDescent="0.2">
      <c r="A77" s="34" t="s">
        <v>185</v>
      </c>
      <c r="B77" s="20" t="s">
        <v>100</v>
      </c>
      <c r="C77" s="19" t="s">
        <v>90</v>
      </c>
      <c r="D77" s="14">
        <v>19874.87</v>
      </c>
      <c r="E77" s="14">
        <f>D77</f>
        <v>19874.87</v>
      </c>
      <c r="F77" s="14">
        <f>D77</f>
        <v>19874.87</v>
      </c>
      <c r="G77" s="32" t="s">
        <v>0</v>
      </c>
    </row>
    <row r="78" spans="1:7" ht="12.75" customHeight="1" x14ac:dyDescent="0.2">
      <c r="A78" s="34" t="s">
        <v>186</v>
      </c>
      <c r="B78" s="20" t="s">
        <v>102</v>
      </c>
      <c r="C78" s="19" t="s">
        <v>103</v>
      </c>
      <c r="D78" s="18">
        <v>100</v>
      </c>
      <c r="E78" s="14">
        <f t="shared" ref="E78:E81" si="24">D78</f>
        <v>100</v>
      </c>
      <c r="F78" s="14">
        <f t="shared" ref="F78:F81" si="25">D78</f>
        <v>100</v>
      </c>
      <c r="G78" s="32" t="s">
        <v>0</v>
      </c>
    </row>
    <row r="79" spans="1:7" ht="12.75" customHeight="1" x14ac:dyDescent="0.2">
      <c r="A79" s="34" t="s">
        <v>187</v>
      </c>
      <c r="B79" s="20" t="s">
        <v>105</v>
      </c>
      <c r="C79" s="19" t="s">
        <v>103</v>
      </c>
      <c r="D79" s="36">
        <v>152.27350625720001</v>
      </c>
      <c r="E79" s="14">
        <f t="shared" si="24"/>
        <v>152.27350625720001</v>
      </c>
      <c r="F79" s="14">
        <f t="shared" si="25"/>
        <v>152.27350625720001</v>
      </c>
      <c r="G79" s="32" t="s">
        <v>0</v>
      </c>
    </row>
    <row r="80" spans="1:7" ht="12.75" customHeight="1" x14ac:dyDescent="0.2">
      <c r="A80" s="34" t="s">
        <v>188</v>
      </c>
      <c r="B80" s="20" t="s">
        <v>107</v>
      </c>
      <c r="C80" s="19" t="s">
        <v>103</v>
      </c>
      <c r="D80" s="36">
        <v>100.82503058170001</v>
      </c>
      <c r="E80" s="14">
        <f t="shared" si="24"/>
        <v>100.82503058170001</v>
      </c>
      <c r="F80" s="14">
        <f t="shared" si="25"/>
        <v>100.82503058170001</v>
      </c>
      <c r="G80" s="32" t="s">
        <v>0</v>
      </c>
    </row>
    <row r="81" spans="1:7" ht="28.9" customHeight="1" x14ac:dyDescent="0.2">
      <c r="A81" s="34" t="s">
        <v>189</v>
      </c>
      <c r="B81" s="20" t="s">
        <v>109</v>
      </c>
      <c r="C81" s="19" t="s">
        <v>57</v>
      </c>
      <c r="D81" s="14">
        <f>Part1_1!K14</f>
        <v>53</v>
      </c>
      <c r="E81" s="14">
        <f t="shared" si="24"/>
        <v>53</v>
      </c>
      <c r="F81" s="14">
        <f t="shared" si="25"/>
        <v>53</v>
      </c>
      <c r="G81" s="32" t="s">
        <v>0</v>
      </c>
    </row>
    <row r="82" spans="1:7" ht="28.9" customHeight="1" x14ac:dyDescent="0.2">
      <c r="A82" s="34" t="s">
        <v>190</v>
      </c>
      <c r="B82" s="20" t="s">
        <v>111</v>
      </c>
      <c r="C82" s="19" t="s">
        <v>90</v>
      </c>
      <c r="D82" s="14" t="s">
        <v>0</v>
      </c>
      <c r="E82" s="14" t="s">
        <v>0</v>
      </c>
      <c r="F82" s="14" t="s">
        <v>0</v>
      </c>
      <c r="G82" s="32" t="s">
        <v>0</v>
      </c>
    </row>
    <row r="83" spans="1:7" ht="28.9" customHeight="1" x14ac:dyDescent="0.2">
      <c r="A83" s="34" t="s">
        <v>191</v>
      </c>
      <c r="B83" s="20" t="s">
        <v>113</v>
      </c>
      <c r="C83" s="19" t="s">
        <v>57</v>
      </c>
      <c r="D83" s="14" t="s">
        <v>0</v>
      </c>
      <c r="E83" s="14" t="s">
        <v>0</v>
      </c>
      <c r="F83" s="14" t="s">
        <v>0</v>
      </c>
      <c r="G83" s="32" t="s">
        <v>0</v>
      </c>
    </row>
    <row r="84" spans="1:7" ht="30.95" customHeight="1" x14ac:dyDescent="0.2">
      <c r="A84" s="15" t="s">
        <v>192</v>
      </c>
      <c r="B84" s="16" t="str">
        <f>Part1_1!A15</f>
        <v>22889000Р69100310002001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34" t="s">
        <v>193</v>
      </c>
      <c r="B85" s="7" t="s">
        <v>251</v>
      </c>
      <c r="C85" s="20" t="s">
        <v>0</v>
      </c>
      <c r="D85" s="20" t="s">
        <v>0</v>
      </c>
      <c r="E85" s="20" t="s">
        <v>0</v>
      </c>
      <c r="F85" s="20" t="s">
        <v>0</v>
      </c>
      <c r="G85" s="32" t="s">
        <v>0</v>
      </c>
    </row>
    <row r="86" spans="1:7" ht="43.35" customHeight="1" x14ac:dyDescent="0.2">
      <c r="A86" s="34" t="s">
        <v>194</v>
      </c>
      <c r="B86" s="20" t="s">
        <v>94</v>
      </c>
      <c r="C86" s="19" t="s">
        <v>90</v>
      </c>
      <c r="D86" s="14">
        <f>D87*D92</f>
        <v>577612.77</v>
      </c>
      <c r="E86" s="14">
        <f>D86</f>
        <v>577612.77</v>
      </c>
      <c r="F86" s="14">
        <f>D86</f>
        <v>577612.77</v>
      </c>
      <c r="G86" s="35" t="s">
        <v>195</v>
      </c>
    </row>
    <row r="87" spans="1:7" ht="72.599999999999994" customHeight="1" x14ac:dyDescent="0.2">
      <c r="A87" s="34" t="s">
        <v>196</v>
      </c>
      <c r="B87" s="20" t="s">
        <v>97</v>
      </c>
      <c r="C87" s="19" t="s">
        <v>90</v>
      </c>
      <c r="D87" s="14">
        <f>ROUND((D88*(D89/100*D90/100*D91/100)),2)</f>
        <v>27505.37</v>
      </c>
      <c r="E87" s="14">
        <f t="shared" ref="E87:F87" si="26">ROUND((E88*(E89/100*E90/100*E91/100)),2)</f>
        <v>27505.37</v>
      </c>
      <c r="F87" s="14">
        <f t="shared" si="26"/>
        <v>27505.37</v>
      </c>
      <c r="G87" s="35" t="s">
        <v>197</v>
      </c>
    </row>
    <row r="88" spans="1:7" ht="12.75" customHeight="1" x14ac:dyDescent="0.2">
      <c r="A88" s="34" t="s">
        <v>198</v>
      </c>
      <c r="B88" s="20" t="s">
        <v>100</v>
      </c>
      <c r="C88" s="19" t="s">
        <v>90</v>
      </c>
      <c r="D88" s="14">
        <v>29458.06</v>
      </c>
      <c r="E88" s="14">
        <f>D88</f>
        <v>29458.06</v>
      </c>
      <c r="F88" s="14">
        <f>D88</f>
        <v>29458.06</v>
      </c>
      <c r="G88" s="35" t="s">
        <v>0</v>
      </c>
    </row>
    <row r="89" spans="1:7" ht="12.75" customHeight="1" x14ac:dyDescent="0.2">
      <c r="A89" s="34" t="s">
        <v>199</v>
      </c>
      <c r="B89" s="20" t="s">
        <v>102</v>
      </c>
      <c r="C89" s="19" t="s">
        <v>103</v>
      </c>
      <c r="D89" s="18">
        <v>100</v>
      </c>
      <c r="E89" s="14">
        <f t="shared" ref="E89:E92" si="27">D89</f>
        <v>100</v>
      </c>
      <c r="F89" s="14">
        <f t="shared" ref="F89:F92" si="28">D89</f>
        <v>100</v>
      </c>
      <c r="G89" s="35" t="s">
        <v>0</v>
      </c>
    </row>
    <row r="90" spans="1:7" ht="12.75" customHeight="1" x14ac:dyDescent="0.2">
      <c r="A90" s="34" t="s">
        <v>200</v>
      </c>
      <c r="B90" s="20" t="s">
        <v>105</v>
      </c>
      <c r="C90" s="19" t="s">
        <v>103</v>
      </c>
      <c r="D90" s="36">
        <v>94.798058842299994</v>
      </c>
      <c r="E90" s="14">
        <f t="shared" si="27"/>
        <v>94.798058842299994</v>
      </c>
      <c r="F90" s="14">
        <f t="shared" si="28"/>
        <v>94.798058842299994</v>
      </c>
      <c r="G90" s="35" t="s">
        <v>0</v>
      </c>
    </row>
    <row r="91" spans="1:7" ht="12.75" customHeight="1" x14ac:dyDescent="0.2">
      <c r="A91" s="34" t="s">
        <v>201</v>
      </c>
      <c r="B91" s="20" t="s">
        <v>107</v>
      </c>
      <c r="C91" s="19" t="s">
        <v>103</v>
      </c>
      <c r="D91" s="36">
        <v>98.494936498000001</v>
      </c>
      <c r="E91" s="14">
        <f t="shared" si="27"/>
        <v>98.494936498000001</v>
      </c>
      <c r="F91" s="14">
        <f t="shared" si="28"/>
        <v>98.494936498000001</v>
      </c>
      <c r="G91" s="35" t="s">
        <v>0</v>
      </c>
    </row>
    <row r="92" spans="1:7" ht="28.9" customHeight="1" x14ac:dyDescent="0.2">
      <c r="A92" s="34" t="s">
        <v>202</v>
      </c>
      <c r="B92" s="20" t="s">
        <v>109</v>
      </c>
      <c r="C92" s="19" t="s">
        <v>57</v>
      </c>
      <c r="D92" s="14">
        <f>Part1_1!K15</f>
        <v>21</v>
      </c>
      <c r="E92" s="14">
        <f t="shared" si="27"/>
        <v>21</v>
      </c>
      <c r="F92" s="14">
        <f t="shared" si="28"/>
        <v>21</v>
      </c>
      <c r="G92" s="35" t="s">
        <v>0</v>
      </c>
    </row>
    <row r="93" spans="1:7" ht="28.9" customHeight="1" x14ac:dyDescent="0.2">
      <c r="A93" s="34" t="s">
        <v>203</v>
      </c>
      <c r="B93" s="20" t="s">
        <v>111</v>
      </c>
      <c r="C93" s="19" t="s">
        <v>90</v>
      </c>
      <c r="D93" s="14" t="s">
        <v>0</v>
      </c>
      <c r="E93" s="14" t="s">
        <v>0</v>
      </c>
      <c r="F93" s="14" t="s">
        <v>0</v>
      </c>
      <c r="G93" s="35" t="s">
        <v>0</v>
      </c>
    </row>
    <row r="94" spans="1:7" ht="28.9" customHeight="1" x14ac:dyDescent="0.2">
      <c r="A94" s="34" t="s">
        <v>204</v>
      </c>
      <c r="B94" s="20" t="s">
        <v>113</v>
      </c>
      <c r="C94" s="19" t="s">
        <v>57</v>
      </c>
      <c r="D94" s="14" t="s">
        <v>0</v>
      </c>
      <c r="E94" s="14" t="s">
        <v>0</v>
      </c>
      <c r="F94" s="14" t="s">
        <v>0</v>
      </c>
      <c r="G94" s="35" t="s">
        <v>0</v>
      </c>
    </row>
    <row r="95" spans="1:7" ht="30.95" customHeight="1" x14ac:dyDescent="0.2">
      <c r="A95" s="15" t="s">
        <v>205</v>
      </c>
      <c r="B95" s="16" t="str">
        <f>Part1_1!A16</f>
        <v>22879000Р69100410001001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34" t="s">
        <v>206</v>
      </c>
      <c r="B96" s="7" t="s">
        <v>251</v>
      </c>
      <c r="C96" s="20" t="s">
        <v>0</v>
      </c>
      <c r="D96" s="20" t="s">
        <v>0</v>
      </c>
      <c r="E96" s="20" t="s">
        <v>0</v>
      </c>
      <c r="F96" s="20" t="s">
        <v>0</v>
      </c>
      <c r="G96" s="35" t="s">
        <v>0</v>
      </c>
    </row>
    <row r="97" spans="1:7" ht="43.35" customHeight="1" x14ac:dyDescent="0.2">
      <c r="A97" s="34" t="s">
        <v>207</v>
      </c>
      <c r="B97" s="20" t="s">
        <v>94</v>
      </c>
      <c r="C97" s="19" t="s">
        <v>90</v>
      </c>
      <c r="D97" s="14">
        <f>D98*D103</f>
        <v>427102.1</v>
      </c>
      <c r="E97" s="14">
        <f>D97</f>
        <v>427102.1</v>
      </c>
      <c r="F97" s="14">
        <f>D97</f>
        <v>427102.1</v>
      </c>
      <c r="G97" s="35" t="s">
        <v>208</v>
      </c>
    </row>
    <row r="98" spans="1:7" ht="72.599999999999994" customHeight="1" x14ac:dyDescent="0.2">
      <c r="A98" s="34" t="s">
        <v>209</v>
      </c>
      <c r="B98" s="20" t="s">
        <v>97</v>
      </c>
      <c r="C98" s="19" t="s">
        <v>90</v>
      </c>
      <c r="D98" s="14">
        <f>ROUND((D99*(D100/100*D101/100*D102/100)),2)</f>
        <v>85420.42</v>
      </c>
      <c r="E98" s="14">
        <f t="shared" ref="E98:F98" si="29">ROUND((E99*(E100/100*E101/100*E102/100)),2)</f>
        <v>85420.42</v>
      </c>
      <c r="F98" s="14">
        <f t="shared" si="29"/>
        <v>85420.42</v>
      </c>
      <c r="G98" s="35" t="s">
        <v>210</v>
      </c>
    </row>
    <row r="99" spans="1:7" ht="12.75" customHeight="1" x14ac:dyDescent="0.2">
      <c r="A99" s="34" t="s">
        <v>211</v>
      </c>
      <c r="B99" s="20" t="s">
        <v>100</v>
      </c>
      <c r="C99" s="19" t="s">
        <v>90</v>
      </c>
      <c r="D99" s="14">
        <v>4783.24</v>
      </c>
      <c r="E99" s="14">
        <f>D99</f>
        <v>4783.24</v>
      </c>
      <c r="F99" s="14">
        <f>D99</f>
        <v>4783.24</v>
      </c>
      <c r="G99" s="20" t="s">
        <v>0</v>
      </c>
    </row>
    <row r="100" spans="1:7" ht="12.75" customHeight="1" x14ac:dyDescent="0.2">
      <c r="A100" s="34" t="s">
        <v>212</v>
      </c>
      <c r="B100" s="20" t="s">
        <v>102</v>
      </c>
      <c r="C100" s="19" t="s">
        <v>103</v>
      </c>
      <c r="D100" s="18">
        <v>100</v>
      </c>
      <c r="E100" s="14">
        <f t="shared" ref="E100:E103" si="30">D100</f>
        <v>100</v>
      </c>
      <c r="F100" s="14">
        <f t="shared" ref="F100:F103" si="31">D100</f>
        <v>100</v>
      </c>
      <c r="G100" s="20" t="s">
        <v>0</v>
      </c>
    </row>
    <row r="101" spans="1:7" ht="12.75" customHeight="1" x14ac:dyDescent="0.2">
      <c r="A101" s="34" t="s">
        <v>213</v>
      </c>
      <c r="B101" s="20" t="s">
        <v>105</v>
      </c>
      <c r="C101" s="19" t="s">
        <v>103</v>
      </c>
      <c r="D101" s="36">
        <v>1796.6472806224001</v>
      </c>
      <c r="E101" s="14">
        <f t="shared" si="30"/>
        <v>1796.6472806224001</v>
      </c>
      <c r="F101" s="14">
        <f t="shared" si="31"/>
        <v>1796.6472806224001</v>
      </c>
      <c r="G101" s="20" t="s">
        <v>0</v>
      </c>
    </row>
    <row r="102" spans="1:7" ht="12.75" customHeight="1" x14ac:dyDescent="0.2">
      <c r="A102" s="34" t="s">
        <v>214</v>
      </c>
      <c r="B102" s="20" t="s">
        <v>107</v>
      </c>
      <c r="C102" s="19" t="s">
        <v>103</v>
      </c>
      <c r="D102" s="36">
        <v>99.397784823500004</v>
      </c>
      <c r="E102" s="14">
        <f t="shared" si="30"/>
        <v>99.397784823500004</v>
      </c>
      <c r="F102" s="14">
        <f t="shared" si="31"/>
        <v>99.397784823500004</v>
      </c>
      <c r="G102" s="20" t="s">
        <v>0</v>
      </c>
    </row>
    <row r="103" spans="1:7" ht="28.9" customHeight="1" x14ac:dyDescent="0.2">
      <c r="A103" s="34" t="s">
        <v>215</v>
      </c>
      <c r="B103" s="20" t="s">
        <v>109</v>
      </c>
      <c r="C103" s="19" t="s">
        <v>57</v>
      </c>
      <c r="D103" s="14">
        <f>Part1_1!K16</f>
        <v>5</v>
      </c>
      <c r="E103" s="14">
        <f t="shared" si="30"/>
        <v>5</v>
      </c>
      <c r="F103" s="14">
        <f t="shared" si="31"/>
        <v>5</v>
      </c>
      <c r="G103" s="20" t="s">
        <v>0</v>
      </c>
    </row>
    <row r="104" spans="1:7" ht="28.9" customHeight="1" x14ac:dyDescent="0.2">
      <c r="A104" s="34" t="s">
        <v>216</v>
      </c>
      <c r="B104" s="20" t="s">
        <v>111</v>
      </c>
      <c r="C104" s="19" t="s">
        <v>90</v>
      </c>
      <c r="D104" s="14" t="s">
        <v>0</v>
      </c>
      <c r="E104" s="14" t="s">
        <v>0</v>
      </c>
      <c r="F104" s="14" t="s">
        <v>0</v>
      </c>
      <c r="G104" s="20" t="s">
        <v>0</v>
      </c>
    </row>
    <row r="105" spans="1:7" ht="28.9" customHeight="1" x14ac:dyDescent="0.2">
      <c r="A105" s="34" t="s">
        <v>217</v>
      </c>
      <c r="B105" s="20" t="s">
        <v>113</v>
      </c>
      <c r="C105" s="19" t="s">
        <v>57</v>
      </c>
      <c r="D105" s="14" t="s">
        <v>0</v>
      </c>
      <c r="E105" s="14" t="s">
        <v>0</v>
      </c>
      <c r="F105" s="14" t="s">
        <v>0</v>
      </c>
      <c r="G105" s="20" t="s">
        <v>0</v>
      </c>
    </row>
    <row r="106" spans="1:7" ht="28.9" customHeight="1" x14ac:dyDescent="0.2">
      <c r="A106" s="25">
        <v>2</v>
      </c>
      <c r="B106" s="20" t="s">
        <v>218</v>
      </c>
      <c r="C106" s="19" t="s">
        <v>90</v>
      </c>
      <c r="D106" s="14">
        <v>638939.14999999851</v>
      </c>
      <c r="E106" s="14">
        <f>D106</f>
        <v>638939.14999999851</v>
      </c>
      <c r="F106" s="14">
        <f>D106</f>
        <v>638939.14999999851</v>
      </c>
      <c r="G106" s="20" t="s">
        <v>0</v>
      </c>
    </row>
    <row r="107" spans="1:7" ht="12.75" customHeight="1" x14ac:dyDescent="0.2">
      <c r="A107" s="19" t="s">
        <v>37</v>
      </c>
      <c r="B107" s="20" t="s">
        <v>219</v>
      </c>
      <c r="C107" s="19" t="s">
        <v>103</v>
      </c>
      <c r="D107" s="18">
        <v>100</v>
      </c>
      <c r="E107" s="14">
        <f>D107</f>
        <v>100</v>
      </c>
      <c r="F107" s="14">
        <f>D107</f>
        <v>100</v>
      </c>
      <c r="G107" s="20" t="s">
        <v>0</v>
      </c>
    </row>
    <row r="108" spans="1:7" ht="12.75" customHeight="1" x14ac:dyDescent="0.2">
      <c r="A108" s="19" t="s">
        <v>38</v>
      </c>
      <c r="B108" s="20" t="s">
        <v>220</v>
      </c>
      <c r="C108" s="19" t="s">
        <v>90</v>
      </c>
      <c r="D108" s="14">
        <f>D106+D6</f>
        <v>17528652.34</v>
      </c>
      <c r="E108" s="14">
        <f>E106+E6</f>
        <v>17528652.34</v>
      </c>
      <c r="F108" s="14">
        <f>F106+F6</f>
        <v>17528652.34</v>
      </c>
      <c r="G108" s="20" t="s">
        <v>221</v>
      </c>
    </row>
    <row r="110" spans="1:7" x14ac:dyDescent="0.2">
      <c r="D110">
        <v>17528652.34</v>
      </c>
    </row>
    <row r="112" spans="1:7" x14ac:dyDescent="0.2">
      <c r="D112">
        <f>D110-D108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M15" sqref="M15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47" t="s">
        <v>222</v>
      </c>
      <c r="B2" s="47"/>
      <c r="C2" s="47"/>
    </row>
    <row r="3" spans="1:3" ht="11.45" customHeight="1" x14ac:dyDescent="0.2">
      <c r="A3" s="43" t="s">
        <v>0</v>
      </c>
      <c r="B3" s="43"/>
      <c r="C3" s="43"/>
    </row>
    <row r="4" spans="1:3" ht="21.6" customHeight="1" x14ac:dyDescent="0.2">
      <c r="A4" s="43" t="s">
        <v>223</v>
      </c>
      <c r="B4" s="43"/>
      <c r="C4" s="43"/>
    </row>
    <row r="5" spans="1:3" ht="21.6" customHeight="1" x14ac:dyDescent="0.2">
      <c r="A5" s="12" t="s">
        <v>82</v>
      </c>
      <c r="B5" s="12" t="s">
        <v>224</v>
      </c>
      <c r="C5" s="12" t="s">
        <v>225</v>
      </c>
    </row>
    <row r="6" spans="1:3" ht="12.75" customHeight="1" x14ac:dyDescent="0.2">
      <c r="A6" s="12" t="s">
        <v>35</v>
      </c>
      <c r="B6" s="13" t="s">
        <v>226</v>
      </c>
      <c r="C6" s="13" t="s">
        <v>227</v>
      </c>
    </row>
    <row r="7" spans="1:3" ht="12.75" customHeight="1" x14ac:dyDescent="0.2">
      <c r="A7" s="12" t="s">
        <v>36</v>
      </c>
      <c r="B7" s="13" t="s">
        <v>228</v>
      </c>
      <c r="C7" s="13" t="s">
        <v>229</v>
      </c>
    </row>
    <row r="8" spans="1:3" ht="11.45" customHeight="1" x14ac:dyDescent="0.2">
      <c r="A8" s="43" t="s">
        <v>0</v>
      </c>
      <c r="B8" s="43"/>
      <c r="C8" s="43"/>
    </row>
    <row r="9" spans="1:3" ht="21.6" customHeight="1" x14ac:dyDescent="0.2">
      <c r="A9" s="61" t="s">
        <v>230</v>
      </c>
      <c r="B9" s="61"/>
      <c r="C9" s="61"/>
    </row>
    <row r="10" spans="1:3" ht="12.75" customHeight="1" x14ac:dyDescent="0.2">
      <c r="A10" s="12" t="s">
        <v>35</v>
      </c>
      <c r="B10" s="60" t="s">
        <v>231</v>
      </c>
      <c r="C10" s="60"/>
    </row>
    <row r="11" spans="1:3" ht="12.75" customHeight="1" x14ac:dyDescent="0.2">
      <c r="A11" s="12" t="s">
        <v>36</v>
      </c>
      <c r="B11" s="60" t="s">
        <v>232</v>
      </c>
      <c r="C11" s="60"/>
    </row>
    <row r="12" spans="1:3" ht="11.45" customHeight="1" x14ac:dyDescent="0.2">
      <c r="A12" s="43" t="s">
        <v>0</v>
      </c>
      <c r="B12" s="43"/>
      <c r="C12" s="43"/>
    </row>
    <row r="13" spans="1:3" ht="21.6" customHeight="1" x14ac:dyDescent="0.2">
      <c r="A13" s="61" t="s">
        <v>233</v>
      </c>
      <c r="B13" s="61"/>
      <c r="C13" s="61"/>
    </row>
    <row r="14" spans="1:3" ht="12.75" customHeight="1" x14ac:dyDescent="0.2">
      <c r="A14" s="12" t="s">
        <v>35</v>
      </c>
      <c r="B14" s="60" t="s">
        <v>234</v>
      </c>
      <c r="C14" s="60"/>
    </row>
    <row r="15" spans="1:3" ht="11.45" customHeight="1" x14ac:dyDescent="0.2">
      <c r="A15" s="43" t="s">
        <v>0</v>
      </c>
      <c r="B15" s="43"/>
      <c r="C15" s="43"/>
    </row>
    <row r="16" spans="1:3" ht="29.45" customHeight="1" x14ac:dyDescent="0.2">
      <c r="A16" s="47" t="s">
        <v>235</v>
      </c>
      <c r="B16" s="47"/>
      <c r="C16" s="47"/>
    </row>
    <row r="17" spans="1:3" ht="10.35" customHeight="1" x14ac:dyDescent="0.2">
      <c r="A17" s="58" t="s">
        <v>0</v>
      </c>
      <c r="B17" s="58"/>
      <c r="C17" s="58"/>
    </row>
    <row r="18" spans="1:3" ht="28.9" customHeight="1" x14ac:dyDescent="0.2">
      <c r="A18" s="12" t="s">
        <v>82</v>
      </c>
      <c r="B18" s="12" t="s">
        <v>236</v>
      </c>
      <c r="C18" s="12" t="s">
        <v>237</v>
      </c>
    </row>
    <row r="19" spans="1:3" ht="12.75" customHeight="1" x14ac:dyDescent="0.2">
      <c r="A19" s="12" t="s">
        <v>35</v>
      </c>
      <c r="B19" s="13" t="s">
        <v>238</v>
      </c>
      <c r="C19" s="13" t="s">
        <v>0</v>
      </c>
    </row>
    <row r="20" spans="1:3" ht="12.75" customHeight="1" x14ac:dyDescent="0.2">
      <c r="A20" s="12" t="s">
        <v>36</v>
      </c>
      <c r="B20" s="13" t="s">
        <v>239</v>
      </c>
      <c r="C20" s="13" t="s">
        <v>0</v>
      </c>
    </row>
    <row r="21" spans="1:3" ht="28.9" customHeight="1" x14ac:dyDescent="0.2">
      <c r="A21" s="12" t="s">
        <v>37</v>
      </c>
      <c r="B21" s="13" t="s">
        <v>240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2019-10-14T09:40:23Z</dcterms:modified>
</cp:coreProperties>
</file>